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D65C53E-444C-4159-A41E-4AE5783FE530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3" i="1" s="1"/>
  <c r="F9" i="1"/>
  <c r="E9" i="1"/>
  <c r="F7" i="1"/>
  <c r="E7" i="1"/>
  <c r="F5" i="1"/>
  <c r="E5" i="1"/>
  <c r="E10" i="1" l="1"/>
  <c r="E11" i="1" s="1"/>
  <c r="E13" i="1" s="1"/>
  <c r="F10" i="1"/>
  <c r="F11" i="1" s="1"/>
  <c r="F13" i="1" s="1"/>
</calcChain>
</file>

<file path=xl/sharedStrings.xml><?xml version="1.0" encoding="utf-8"?>
<sst xmlns="http://schemas.openxmlformats.org/spreadsheetml/2006/main" count="19" uniqueCount="19">
  <si>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</si>
  <si>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</si>
  <si>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</si>
  <si>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</si>
  <si>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</si>
  <si>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</si>
  <si>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</si>
  <si>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Cost of Equity (ke)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</si>
  <si>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Cost of Equity (ke)</t>
    </r>
  </si>
  <si>
    <t>Base</t>
  </si>
  <si>
    <t>Upside</t>
  </si>
  <si>
    <t>Downside</t>
  </si>
  <si>
    <t>Beta (β)</t>
  </si>
  <si>
    <t>Expected Market Return</t>
  </si>
  <si>
    <t>(–) Risk-Free Rate</t>
  </si>
  <si>
    <t>Equity Risk Premium (ERP)</t>
  </si>
  <si>
    <t>Cost of Equity</t>
  </si>
  <si>
    <t>Cost of Equity (ke)</t>
  </si>
  <si>
    <t>Risk-Free Rate (rf)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</si>
</sst>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;\-\-_);@_)"/>
    <numFmt numFmtId="167" formatCode="@_)"/>
    <numFmt numFmtId="168" formatCode="0.0%_);\(0.0%\)_);&quot;--&quot;_);@_)"/>
    <numFmt numFmtId="170" formatCode="#,##0.00_);\(#,##0.00\)_);&quot;--&quot;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i/>
      <sz val="10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7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8" fontId="23" fillId="0" borderId="0" xfId="0" applyNumberFormat="1" applyFont="1" applyAlignment="1">
      <alignment horizontal="right"/>
    </xf>
    <xf numFmtId="168" fontId="25" fillId="0" borderId="0" xfId="0" applyNumberFormat="1" applyFont="1" applyAlignment="1">
      <alignment horizontal="right"/>
    </xf>
    <xf numFmtId="167" fontId="0" fillId="0" borderId="0" xfId="0" quotePrefix="1" applyNumberFormat="1" applyFont="1"/>
    <xf numFmtId="167" fontId="25" fillId="13" borderId="21" xfId="0" quotePrefix="1" applyNumberFormat="1" applyFont="1" applyFill="1" applyBorder="1" applyAlignment="1">
      <alignment horizontal="center"/>
    </xf>
    <xf numFmtId="167" fontId="25" fillId="14" borderId="21" xfId="0" quotePrefix="1" applyNumberFormat="1" applyFont="1" applyFill="1" applyBorder="1" applyAlignment="1">
      <alignment horizontal="center"/>
    </xf>
    <xf numFmtId="167" fontId="25" fillId="15" borderId="21" xfId="0" quotePrefix="1" applyNumberFormat="1" applyFont="1" applyFill="1" applyBorder="1" applyAlignment="1">
      <alignment horizontal="center"/>
    </xf>
    <xf numFmtId="167" fontId="22" fillId="16" borderId="22" xfId="0" quotePrefix="1" applyNumberFormat="1" applyFont="1" applyFill="1" applyBorder="1"/>
    <xf numFmtId="168" fontId="22" fillId="16" borderId="23" xfId="0" applyNumberFormat="1" applyFont="1" applyFill="1" applyBorder="1"/>
    <xf numFmtId="168" fontId="22" fillId="16" borderId="24" xfId="0" applyNumberFormat="1" applyFont="1" applyFill="1" applyBorder="1"/>
    <xf numFmtId="167" fontId="0" fillId="12" borderId="19" xfId="0" quotePrefix="1" applyNumberFormat="1" applyFont="1" applyFill="1" applyBorder="1"/>
    <xf numFmtId="168" fontId="23" fillId="12" borderId="17" xfId="0" applyNumberFormat="1" applyFont="1" applyFill="1" applyBorder="1" applyAlignment="1">
      <alignment horizontal="right"/>
    </xf>
    <xf numFmtId="168" fontId="23" fillId="12" borderId="20" xfId="0" applyNumberFormat="1" applyFont="1" applyFill="1" applyBorder="1" applyAlignment="1">
      <alignment horizontal="right"/>
    </xf>
    <xf numFmtId="170" fontId="23" fillId="12" borderId="17" xfId="0" applyNumberFormat="1" applyFont="1" applyFill="1" applyBorder="1" applyAlignment="1">
      <alignment horizontal="right"/>
    </xf>
    <xf numFmtId="170" fontId="23" fillId="12" borderId="20" xfId="0" applyNumberFormat="1" applyFont="1" applyFill="1" applyBorder="1" applyAlignment="1">
      <alignment horizontal="right"/>
    </xf>
    <xf numFmtId="168" fontId="0" fillId="12" borderId="17" xfId="0" applyNumberFormat="1" applyFont="1" applyFill="1" applyBorder="1" applyAlignment="1">
      <alignment horizontal="right"/>
    </xf>
    <xf numFmtId="168" fontId="0" fillId="12" borderId="20" xfId="0" applyNumberFormat="1" applyFont="1" applyFill="1" applyBorder="1" applyAlignment="1">
      <alignment horizontal="right"/>
    </xf>
    <xf numFmtId="164" fontId="26" fillId="0" borderId="18" xfId="0" quotePrefix="1" applyNumberFormat="1" applyFont="1" applyBorder="1"/>
    <xf numFmtId="164" fontId="0" fillId="0" borderId="0" xfId="0" quotePrefix="1" applyNumberFormat="1" applyFont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164" fontId="24" fillId="0" borderId="18" xfId="0" applyNumberFormat="1" applyFont="1" applyBorder="1"/>
    <xf numFmtId="164" fontId="0" fillId="12" borderId="17" xfId="0" quotePrefix="1" applyNumberFormat="1" applyFont="1" applyFill="1" applyBorder="1"/>
    <xf numFmtId="164" fontId="22" fillId="16" borderId="23" xfId="0" applyNumberFormat="1" applyFont="1" applyFill="1" applyBorder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ost-of-equity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iS+rXG1BwnHnybacKgF+oMsm+q+Xd/VUECZN9v1OoeNN2K/Ao4mzQ71MAJGMA9g3dnfFw9SrTI+fwfC0QSQYkA==" saltValue="ijfAYw23T538/Bvz7RuLYQ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ost of Equity (ke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6" width="12.77734375" style="30" customWidth="1"/>
    <col min="7" max="16384" width="10.77734375" style="30"/>
  </cols>
  <sheetData>
    <row r="2" spans="2:6" s="31" customFormat="1" ht="13.2" customHeight="1" x14ac:dyDescent="0.25">
      <c r="B2" s="32" t="s">
        <v>17</v>
      </c>
      <c r="C2" s="32"/>
      <c r="D2" s="32"/>
      <c r="E2" s="32"/>
      <c r="F2" s="32"/>
    </row>
    <row r="3" spans="2:6" ht="13.2" customHeight="1" x14ac:dyDescent="0.25">
      <c r="B3" s="70"/>
      <c r="C3" s="74"/>
      <c r="D3" s="57" t="s">
        <v>9</v>
      </c>
      <c r="E3" s="58" t="s">
        <v>10</v>
      </c>
      <c r="F3" s="59" t="s">
        <v>11</v>
      </c>
    </row>
    <row r="5" spans="2:6" ht="13.2" customHeight="1" x14ac:dyDescent="0.25">
      <c r="B5" s="63" t="s">
        <v>18</v>
      </c>
      <c r="C5" s="75"/>
      <c r="D5" s="64">
        <v>2.5000000000000001E-2</v>
      </c>
      <c r="E5" s="64">
        <f>+D5-0.5%</f>
        <v>0.02</v>
      </c>
      <c r="F5" s="65">
        <f>+D5+0.5%</f>
        <v>3.0000000000000002E-2</v>
      </c>
    </row>
    <row r="6" spans="2:6" ht="13.2" customHeight="1" x14ac:dyDescent="0.25">
      <c r="B6" s="71"/>
      <c r="C6" s="71"/>
      <c r="D6" s="72"/>
      <c r="E6" s="72"/>
      <c r="F6" s="72"/>
    </row>
    <row r="7" spans="2:6" ht="13.2" customHeight="1" x14ac:dyDescent="0.25">
      <c r="B7" s="63" t="s">
        <v>12</v>
      </c>
      <c r="C7" s="75"/>
      <c r="D7" s="66">
        <v>1</v>
      </c>
      <c r="E7" s="66">
        <f>+D7+0.2</f>
        <v>1.2</v>
      </c>
      <c r="F7" s="67">
        <f>+D7-0.2</f>
        <v>0.8</v>
      </c>
    </row>
    <row r="8" spans="2:6" ht="13.2" customHeight="1" x14ac:dyDescent="0.25">
      <c r="B8" s="71"/>
      <c r="C8" s="71"/>
      <c r="D8" s="72"/>
      <c r="E8" s="72"/>
      <c r="F8" s="72"/>
    </row>
    <row r="9" spans="2:6" ht="13.2" customHeight="1" x14ac:dyDescent="0.25">
      <c r="B9" s="56" t="s">
        <v>13</v>
      </c>
      <c r="C9" s="71"/>
      <c r="D9" s="54">
        <v>0.06</v>
      </c>
      <c r="E9" s="54">
        <f>+D9+1%</f>
        <v>6.9999999999999993E-2</v>
      </c>
      <c r="F9" s="54">
        <f>+D9-1%</f>
        <v>4.9999999999999996E-2</v>
      </c>
    </row>
    <row r="10" spans="2:6" ht="13.2" customHeight="1" x14ac:dyDescent="0.25">
      <c r="B10" s="56" t="s">
        <v>14</v>
      </c>
      <c r="C10" s="71"/>
      <c r="D10" s="55">
        <f>-D5</f>
        <v>-2.5000000000000001E-2</v>
      </c>
      <c r="E10" s="55">
        <f>-E5</f>
        <v>-0.02</v>
      </c>
      <c r="F10" s="55">
        <f>-F5</f>
        <v>-3.0000000000000002E-2</v>
      </c>
    </row>
    <row r="11" spans="2:6" ht="13.2" customHeight="1" x14ac:dyDescent="0.25">
      <c r="B11" s="63" t="s">
        <v>15</v>
      </c>
      <c r="C11" s="75"/>
      <c r="D11" s="68">
        <f>+D9+D10</f>
        <v>3.4999999999999996E-2</v>
      </c>
      <c r="E11" s="68">
        <f>+E9+E10</f>
        <v>4.9999999999999989E-2</v>
      </c>
      <c r="F11" s="69">
        <f>+F9+F10</f>
        <v>1.9999999999999993E-2</v>
      </c>
    </row>
    <row r="12" spans="2:6" ht="13.2" customHeight="1" x14ac:dyDescent="0.25">
      <c r="B12" s="73"/>
      <c r="C12" s="73"/>
      <c r="D12" s="73"/>
      <c r="E12" s="73"/>
      <c r="F12" s="73"/>
    </row>
    <row r="13" spans="2:6" s="31" customFormat="1" ht="13.2" customHeight="1" x14ac:dyDescent="0.25">
      <c r="B13" s="60" t="s">
        <v>16</v>
      </c>
      <c r="C13" s="76"/>
      <c r="D13" s="61">
        <f>D5+(D7*D11)</f>
        <v>0.06</v>
      </c>
      <c r="E13" s="61">
        <f>E5+(E7*E11)</f>
        <v>7.9999999999999988E-2</v>
      </c>
      <c r="F13" s="62">
        <f>F5+(F7*F11)</f>
        <v>4.5999999999999999E-2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2022-09-26T14:41:53Z</dcterms:modified>
</cp:coreProperties>
</file>