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0D2F17D5-A353-4A41-985D-490329CA632C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F27" i="1" s="1"/>
  <c r="F28" i="1"/>
  <c r="F31" i="1" s="1"/>
  <c r="F36" i="1"/>
  <c r="F42" i="1"/>
  <c r="F48" i="1"/>
  <c r="F51" i="1" s="1"/>
  <c r="F49" i="1"/>
  <c r="F50" i="1"/>
  <c r="F8" i="1"/>
  <c r="F10" i="1" s="1"/>
  <c r="F12" i="1" s="1"/>
  <c r="F16" i="1"/>
  <c r="F53" i="1" l="1"/>
  <c r="F18" i="1"/>
  <c r="F32" i="1"/>
  <c r="F55" i="1" l="1"/>
</calcChain>
</file>

<file path=xl/sharedStrings.xml><?xml version="1.0" encoding="utf-8"?>
<sst xmlns="http://schemas.openxmlformats.org/spreadsheetml/2006/main" count="49" uniqueCount="41">
  <si>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</si>
  <si>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</si>
  <si>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</si>
  <si>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</si>
  <si>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</si>
  <si>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</si>
  <si>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</si>
  <si>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LTV/CAC Ratio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</si>
  <si>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LTV/CAC Ratio</t>
    </r>
  </si>
  <si>
    <t>Implied LTV/CAC</t>
  </si>
  <si>
    <t>Customer Acquisition Cost (CAC)</t>
  </si>
  <si>
    <t>Customer Lifetime Value (LTV)</t>
  </si>
  <si>
    <t>Gross Contribution Per Customer</t>
  </si>
  <si>
    <t>Average Revenue Per Account (ARPA)</t>
  </si>
  <si>
    <t>New Customers (SEM Campaign)</t>
  </si>
  <si>
    <t>New Customers (DM Campaign)</t>
  </si>
  <si>
    <t>New Customers (Sales Team)</t>
  </si>
  <si>
    <t>SEM Conversion Rate (% Site Clicks)</t>
  </si>
  <si>
    <t>Digital Marketing Conversion Rate (% Spend)</t>
  </si>
  <si>
    <t>Sales Productivity (Per Rep)</t>
  </si>
  <si>
    <t>Search Engine Marketing Expense (SEM)</t>
  </si>
  <si>
    <t>Total Site Visits</t>
  </si>
  <si>
    <t>Digital Marketing Campaign Expense (DM)</t>
  </si>
  <si>
    <t>Sales Team Expense</t>
  </si>
  <si>
    <t>Sales Team Headcount</t>
  </si>
  <si>
    <t>Discount Rate</t>
  </si>
  <si>
    <t>Annual Retention Rate</t>
  </si>
  <si>
    <t>Annual Recurring Revenue (ARR)</t>
  </si>
  <si>
    <t>(×) Gross Margin</t>
  </si>
  <si>
    <t>(÷) Annual Churn Rate</t>
  </si>
  <si>
    <t>Sales and Marketing Spend</t>
  </si>
  <si>
    <t>(÷) Number of Customers</t>
  </si>
  <si>
    <t>(×) Margin Multiple</t>
  </si>
  <si>
    <t>(×) Average Salary Per Employee</t>
  </si>
  <si>
    <t>(×) Cost Per Click</t>
  </si>
  <si>
    <t>% Annual Churn Rate</t>
  </si>
  <si>
    <t>Total Number of New Customers Added</t>
  </si>
  <si>
    <t>(÷) Number of New Customers Added</t>
  </si>
  <si>
    <t>LTV/CAC Ratio</t>
  </si>
  <si>
    <t>Simple LTV/CAC Ratio Calculation</t>
  </si>
  <si>
    <t>Discounted LTV/CAC Ratio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</si>
</sst>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);\(#,##0\);\-\-_);@_)"/>
    <numFmt numFmtId="165" formatCode="&quot;$&quot;#,##0_);\(&quot;$&quot;#,##0\);\-\-_);@_)"/>
    <numFmt numFmtId="167" formatCode="0.0&quot;x&quot;_)"/>
    <numFmt numFmtId="168" formatCode="#,##0_);\(#,##0\)_);&quot;--&quot;_)"/>
    <numFmt numFmtId="171" formatCode="#,##0.0_);\(#,##0.0\)_);&quot;--&quot;_)"/>
    <numFmt numFmtId="172" formatCode="&quot;$&quot;#,##0.00_);\(&quot;$&quot;#,##0.00\)_);&quot;--&quot;_)"/>
    <numFmt numFmtId="173" formatCode="0.0%_);\(0.0%\)_);&quot;--&quot;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  <font>
      <b/>
      <sz val="10"/>
      <color rgb="FF0000FF"/>
      <name val="Arial"/>
      <family val="2"/>
      <scheme val="minor"/>
    </font>
    <font>
      <b/>
      <sz val="10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8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/>
    <xf numFmtId="168" fontId="0" fillId="0" borderId="0" xfId="0" applyNumberFormat="1" applyFont="1" applyAlignment="1">
      <alignment horizontal="left"/>
    </xf>
    <xf numFmtId="168" fontId="22" fillId="0" borderId="20" xfId="0" applyNumberFormat="1" applyFont="1" applyBorder="1" applyAlignment="1">
      <alignment horizontal="left"/>
    </xf>
    <xf numFmtId="168" fontId="22" fillId="0" borderId="20" xfId="0" applyNumberFormat="1" applyFont="1" applyBorder="1"/>
    <xf numFmtId="171" fontId="0" fillId="0" borderId="0" xfId="0" applyNumberFormat="1" applyFont="1" applyAlignment="1">
      <alignment horizontal="left"/>
    </xf>
    <xf numFmtId="167" fontId="0" fillId="0" borderId="0" xfId="0" applyNumberFormat="1" applyFont="1"/>
    <xf numFmtId="168" fontId="22" fillId="0" borderId="0" xfId="0" applyNumberFormat="1" applyFont="1"/>
    <xf numFmtId="172" fontId="23" fillId="0" borderId="0" xfId="0" applyNumberFormat="1" applyFont="1"/>
    <xf numFmtId="165" fontId="23" fillId="0" borderId="0" xfId="0" applyNumberFormat="1" applyFont="1"/>
    <xf numFmtId="165" fontId="22" fillId="0" borderId="20" xfId="0" applyNumberFormat="1" applyFont="1" applyBorder="1"/>
    <xf numFmtId="165" fontId="25" fillId="0" borderId="0" xfId="0" applyNumberFormat="1" applyFont="1"/>
    <xf numFmtId="164" fontId="0" fillId="0" borderId="0" xfId="0" applyNumberFormat="1" applyFont="1"/>
    <xf numFmtId="164" fontId="23" fillId="0" borderId="0" xfId="0" applyNumberFormat="1" applyFont="1"/>
    <xf numFmtId="168" fontId="22" fillId="12" borderId="20" xfId="0" applyNumberFormat="1" applyFont="1" applyFill="1" applyBorder="1"/>
    <xf numFmtId="165" fontId="22" fillId="12" borderId="20" xfId="0" applyNumberFormat="1" applyFont="1" applyFill="1" applyBorder="1"/>
    <xf numFmtId="168" fontId="22" fillId="13" borderId="21" xfId="0" applyNumberFormat="1" applyFont="1" applyFill="1" applyBorder="1"/>
    <xf numFmtId="167" fontId="22" fillId="13" borderId="23" xfId="0" applyNumberFormat="1" applyFont="1" applyFill="1" applyBorder="1"/>
    <xf numFmtId="173" fontId="23" fillId="0" borderId="0" xfId="0" applyNumberFormat="1" applyFont="1"/>
    <xf numFmtId="173" fontId="24" fillId="0" borderId="0" xfId="0" applyNumberFormat="1" applyFont="1"/>
    <xf numFmtId="164" fontId="22" fillId="0" borderId="20" xfId="0" applyNumberFormat="1" applyFont="1" applyBorder="1"/>
    <xf numFmtId="164" fontId="22" fillId="12" borderId="20" xfId="0" applyNumberFormat="1" applyFont="1" applyFill="1" applyBorder="1"/>
    <xf numFmtId="164" fontId="22" fillId="13" borderId="22" xfId="0" applyNumberFormat="1" applyFont="1" applyFill="1" applyBorder="1"/>
    <xf numFmtId="164" fontId="22" fillId="0" borderId="0" xfId="0" applyNumberFormat="1" applyFont="1"/>
    <xf numFmtId="164" fontId="0" fillId="0" borderId="20" xfId="0" applyNumberFormat="1" applyFont="1" applyBorder="1" applyAlignment="1"/>
    <xf numFmtId="164" fontId="24" fillId="0" borderId="0" xfId="0" applyNumberFormat="1" applyFont="1" applyAlignment="1"/>
    <xf numFmtId="168" fontId="26" fillId="15" borderId="19" xfId="0" applyNumberFormat="1" applyFont="1" applyFill="1" applyBorder="1" applyAlignment="1">
      <alignment horizontal="centerContinuous"/>
    </xf>
    <xf numFmtId="164" fontId="24" fillId="15" borderId="17" xfId="0" applyNumberFormat="1" applyFont="1" applyFill="1" applyBorder="1" applyAlignment="1">
      <alignment horizontal="centerContinuous"/>
    </xf>
    <xf numFmtId="164" fontId="24" fillId="15" borderId="18" xfId="0" applyNumberFormat="1" applyFont="1" applyFill="1" applyBorder="1" applyAlignment="1">
      <alignment horizontal="centerContinuous"/>
    </xf>
    <xf numFmtId="168" fontId="26" fillId="14" borderId="19" xfId="0" applyNumberFormat="1" applyFont="1" applyFill="1" applyBorder="1" applyAlignment="1">
      <alignment horizontal="centerContinuous"/>
    </xf>
    <xf numFmtId="164" fontId="24" fillId="14" borderId="17" xfId="0" applyNumberFormat="1" applyFont="1" applyFill="1" applyBorder="1" applyAlignment="1">
      <alignment horizontal="centerContinuous"/>
    </xf>
    <xf numFmtId="164" fontId="24" fillId="14" borderId="18" xfId="0" applyNumberFormat="1" applyFont="1" applyFill="1" applyBorder="1" applyAlignment="1">
      <alignment horizontal="centerContinuous"/>
    </xf>
    <xf numFmtId="168" fontId="22" fillId="16" borderId="20" xfId="0" applyNumberFormat="1" applyFont="1" applyFill="1" applyBorder="1"/>
    <xf numFmtId="164" fontId="22" fillId="16" borderId="20" xfId="0" applyNumberFormat="1" applyFont="1" applyFill="1" applyBorder="1"/>
    <xf numFmtId="165" fontId="22" fillId="16" borderId="20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ltv-cac-ratio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5" t="s">
        <v>6</v>
      </c>
      <c r="O3" s="36"/>
      <c r="P3" s="36"/>
      <c r="Q3" s="36"/>
      <c r="R3" s="36"/>
      <c r="S3" s="36"/>
      <c r="T3" s="36"/>
      <c r="U3" s="3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8"/>
      <c r="O4" s="39"/>
      <c r="P4" s="39"/>
      <c r="Q4" s="39"/>
      <c r="R4" s="39"/>
      <c r="S4" s="39"/>
      <c r="T4" s="39"/>
      <c r="U4" s="4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8"/>
      <c r="O5" s="39"/>
      <c r="P5" s="39"/>
      <c r="Q5" s="39"/>
      <c r="R5" s="39"/>
      <c r="S5" s="39"/>
      <c r="T5" s="39"/>
      <c r="U5" s="4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1"/>
      <c r="O6" s="42"/>
      <c r="P6" s="42"/>
      <c r="Q6" s="42"/>
      <c r="R6" s="42"/>
      <c r="S6" s="42"/>
      <c r="T6" s="42"/>
      <c r="U6" s="43"/>
      <c r="V6" s="8"/>
    </row>
    <row r="7" spans="2:22" ht="13.2" customHeight="1" x14ac:dyDescent="0.25">
      <c r="B7" s="19"/>
      <c r="C7" s="44" t="s">
        <v>7</v>
      </c>
      <c r="D7" s="44"/>
      <c r="E7" s="44"/>
      <c r="F7" s="44"/>
      <c r="G7" s="44"/>
      <c r="H7" s="44"/>
      <c r="I7" s="44"/>
      <c r="J7" s="44"/>
      <c r="K7" s="4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4"/>
      <c r="D8" s="44"/>
      <c r="E8" s="44"/>
      <c r="F8" s="44"/>
      <c r="G8" s="44"/>
      <c r="H8" s="44"/>
      <c r="I8" s="44"/>
      <c r="J8" s="44"/>
      <c r="K8" s="44"/>
      <c r="L8" s="17"/>
      <c r="M8" s="9"/>
      <c r="N8" s="35" t="s">
        <v>5</v>
      </c>
      <c r="O8" s="36"/>
      <c r="P8" s="36"/>
      <c r="Q8" s="36"/>
      <c r="R8" s="36"/>
      <c r="S8" s="36"/>
      <c r="T8" s="36"/>
      <c r="U8" s="3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8"/>
      <c r="O9" s="39"/>
      <c r="P9" s="39"/>
      <c r="Q9" s="39"/>
      <c r="R9" s="39"/>
      <c r="S9" s="39"/>
      <c r="T9" s="39"/>
      <c r="U9" s="4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8"/>
      <c r="O10" s="39"/>
      <c r="P10" s="39"/>
      <c r="Q10" s="39"/>
      <c r="R10" s="39"/>
      <c r="S10" s="39"/>
      <c r="T10" s="39"/>
      <c r="U10" s="40"/>
      <c r="V10" s="8"/>
    </row>
    <row r="11" spans="2:22" ht="13.2" customHeight="1" x14ac:dyDescent="0.25">
      <c r="B11" s="11"/>
      <c r="C11" s="45" t="s">
        <v>8</v>
      </c>
      <c r="D11" s="46"/>
      <c r="E11" s="46"/>
      <c r="F11" s="46"/>
      <c r="G11" s="46"/>
      <c r="H11" s="46"/>
      <c r="I11" s="46"/>
      <c r="J11" s="46"/>
      <c r="K11" s="47"/>
      <c r="L11" s="10"/>
      <c r="M11" s="9"/>
      <c r="N11" s="41"/>
      <c r="O11" s="42"/>
      <c r="P11" s="42"/>
      <c r="Q11" s="42"/>
      <c r="R11" s="42"/>
      <c r="S11" s="42"/>
      <c r="T11" s="42"/>
      <c r="U11" s="43"/>
      <c r="V11" s="8"/>
    </row>
    <row r="12" spans="2:22" ht="13.2" customHeight="1" x14ac:dyDescent="0.25">
      <c r="B12" s="11"/>
      <c r="C12" s="48"/>
      <c r="D12" s="49"/>
      <c r="E12" s="49"/>
      <c r="F12" s="49"/>
      <c r="G12" s="49"/>
      <c r="H12" s="49"/>
      <c r="I12" s="49"/>
      <c r="J12" s="49"/>
      <c r="K12" s="5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8"/>
      <c r="D13" s="49"/>
      <c r="E13" s="49"/>
      <c r="F13" s="49"/>
      <c r="G13" s="49"/>
      <c r="H13" s="49"/>
      <c r="I13" s="49"/>
      <c r="J13" s="49"/>
      <c r="K13" s="50"/>
      <c r="L13" s="10"/>
      <c r="M13" s="9"/>
      <c r="N13" s="35" t="s">
        <v>4</v>
      </c>
      <c r="O13" s="36"/>
      <c r="P13" s="36"/>
      <c r="Q13" s="36"/>
      <c r="R13" s="36"/>
      <c r="S13" s="36"/>
      <c r="T13" s="36"/>
      <c r="U13" s="37"/>
      <c r="V13" s="8"/>
    </row>
    <row r="14" spans="2:22" ht="13.2" customHeight="1" x14ac:dyDescent="0.25">
      <c r="B14" s="11"/>
      <c r="C14" s="48"/>
      <c r="D14" s="49"/>
      <c r="E14" s="49"/>
      <c r="F14" s="49"/>
      <c r="G14" s="49"/>
      <c r="H14" s="49"/>
      <c r="I14" s="49"/>
      <c r="J14" s="49"/>
      <c r="K14" s="50"/>
      <c r="L14" s="14"/>
      <c r="M14" s="9"/>
      <c r="N14" s="38"/>
      <c r="O14" s="39"/>
      <c r="P14" s="39"/>
      <c r="Q14" s="39"/>
      <c r="R14" s="39"/>
      <c r="S14" s="39"/>
      <c r="T14" s="39"/>
      <c r="U14" s="40"/>
      <c r="V14" s="8"/>
    </row>
    <row r="15" spans="2:22" ht="13.2" customHeight="1" x14ac:dyDescent="0.25">
      <c r="B15" s="11"/>
      <c r="C15" s="48"/>
      <c r="D15" s="49"/>
      <c r="E15" s="49"/>
      <c r="F15" s="49"/>
      <c r="G15" s="49"/>
      <c r="H15" s="49"/>
      <c r="I15" s="49"/>
      <c r="J15" s="49"/>
      <c r="K15" s="50"/>
      <c r="L15" s="10"/>
      <c r="M15" s="9"/>
      <c r="N15" s="38"/>
      <c r="O15" s="39"/>
      <c r="P15" s="39"/>
      <c r="Q15" s="39"/>
      <c r="R15" s="39"/>
      <c r="S15" s="39"/>
      <c r="T15" s="39"/>
      <c r="U15" s="40"/>
      <c r="V15" s="8"/>
    </row>
    <row r="16" spans="2:22" ht="13.2" customHeight="1" x14ac:dyDescent="0.25">
      <c r="B16" s="11"/>
      <c r="C16" s="51"/>
      <c r="D16" s="52"/>
      <c r="E16" s="52"/>
      <c r="F16" s="52"/>
      <c r="G16" s="52"/>
      <c r="H16" s="52"/>
      <c r="I16" s="52"/>
      <c r="J16" s="52"/>
      <c r="K16" s="53"/>
      <c r="L16" s="10"/>
      <c r="M16" s="9"/>
      <c r="N16" s="41"/>
      <c r="O16" s="42"/>
      <c r="P16" s="42"/>
      <c r="Q16" s="42"/>
      <c r="R16" s="42"/>
      <c r="S16" s="42"/>
      <c r="T16" s="42"/>
      <c r="U16" s="4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10"/>
      <c r="M18" s="9"/>
      <c r="N18" s="35" t="s">
        <v>2</v>
      </c>
      <c r="O18" s="36"/>
      <c r="P18" s="36"/>
      <c r="Q18" s="36"/>
      <c r="R18" s="36"/>
      <c r="S18" s="36"/>
      <c r="T18" s="36"/>
      <c r="U18" s="37"/>
      <c r="V18" s="8"/>
    </row>
    <row r="19" spans="2:22" ht="13.2" customHeight="1" x14ac:dyDescent="0.25"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10"/>
      <c r="M19" s="9"/>
      <c r="N19" s="38"/>
      <c r="O19" s="39"/>
      <c r="P19" s="39"/>
      <c r="Q19" s="39"/>
      <c r="R19" s="39"/>
      <c r="S19" s="39"/>
      <c r="T19" s="39"/>
      <c r="U19" s="40"/>
      <c r="V19" s="8"/>
    </row>
    <row r="20" spans="2:22" ht="13.2" customHeight="1" x14ac:dyDescent="0.25"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10"/>
      <c r="M20" s="9"/>
      <c r="N20" s="38"/>
      <c r="O20" s="39"/>
      <c r="P20" s="39"/>
      <c r="Q20" s="39"/>
      <c r="R20" s="39"/>
      <c r="S20" s="39"/>
      <c r="T20" s="39"/>
      <c r="U20" s="40"/>
      <c r="V20" s="8"/>
    </row>
    <row r="21" spans="2:22" ht="13.2" customHeight="1" x14ac:dyDescent="0.25"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10"/>
      <c r="M21" s="9"/>
      <c r="N21" s="41"/>
      <c r="O21" s="42"/>
      <c r="P21" s="42"/>
      <c r="Q21" s="42"/>
      <c r="R21" s="42"/>
      <c r="S21" s="42"/>
      <c r="T21" s="42"/>
      <c r="U21" s="43"/>
      <c r="V21" s="8"/>
    </row>
    <row r="22" spans="2:22" ht="13.2" customHeight="1" x14ac:dyDescent="0.25">
      <c r="B22" s="11"/>
      <c r="C22" s="33"/>
      <c r="D22" s="33"/>
      <c r="E22" s="33"/>
      <c r="F22" s="33"/>
      <c r="G22" s="33"/>
      <c r="H22" s="33"/>
      <c r="I22" s="33"/>
      <c r="J22" s="33"/>
      <c r="K22" s="3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3"/>
      <c r="D23" s="33"/>
      <c r="E23" s="33"/>
      <c r="F23" s="33"/>
      <c r="G23" s="33"/>
      <c r="H23" s="33"/>
      <c r="I23" s="33"/>
      <c r="J23" s="33"/>
      <c r="K23" s="33"/>
      <c r="L23" s="10"/>
      <c r="M23" s="9"/>
      <c r="N23" s="35" t="s">
        <v>1</v>
      </c>
      <c r="O23" s="36"/>
      <c r="P23" s="36"/>
      <c r="Q23" s="36"/>
      <c r="R23" s="36"/>
      <c r="S23" s="36"/>
      <c r="T23" s="36"/>
      <c r="U23" s="37"/>
      <c r="V23" s="8"/>
    </row>
    <row r="24" spans="2:22" ht="13.2" customHeight="1" x14ac:dyDescent="0.25">
      <c r="B24" s="11"/>
      <c r="C24" s="34" t="s">
        <v>0</v>
      </c>
      <c r="D24" s="34"/>
      <c r="E24" s="34"/>
      <c r="F24" s="34"/>
      <c r="G24" s="34"/>
      <c r="H24" s="34"/>
      <c r="I24" s="34"/>
      <c r="J24" s="34"/>
      <c r="K24" s="34"/>
      <c r="L24" s="10"/>
      <c r="M24" s="9"/>
      <c r="N24" s="38"/>
      <c r="O24" s="39"/>
      <c r="P24" s="39"/>
      <c r="Q24" s="39"/>
      <c r="R24" s="39"/>
      <c r="S24" s="39"/>
      <c r="T24" s="39"/>
      <c r="U24" s="40"/>
      <c r="V24" s="8"/>
    </row>
    <row r="25" spans="2:22" ht="13.2" customHeight="1" x14ac:dyDescent="0.25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10"/>
      <c r="M25" s="9"/>
      <c r="N25" s="38"/>
      <c r="O25" s="39"/>
      <c r="P25" s="39"/>
      <c r="Q25" s="39"/>
      <c r="R25" s="39"/>
      <c r="S25" s="39"/>
      <c r="T25" s="39"/>
      <c r="U25" s="40"/>
      <c r="V25" s="8"/>
    </row>
    <row r="26" spans="2:22" ht="13.2" customHeight="1" x14ac:dyDescent="0.25"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10"/>
      <c r="M26" s="9"/>
      <c r="N26" s="41"/>
      <c r="O26" s="42"/>
      <c r="P26" s="42"/>
      <c r="Q26" s="42"/>
      <c r="R26" s="42"/>
      <c r="S26" s="42"/>
      <c r="T26" s="42"/>
      <c r="U26" s="4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OniHaygKQS9JyyefIAh4XwH1i7m9s8QLeXFhdw7XVhf7Q0EL9QRAlk2B8vvy37MlKgFGBM2YWQRJcjqroqMJ5Q==" saltValue="Unex2LylYrZtjvVexMwZL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LTV/CAC Ratio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F56"/>
  <sheetViews>
    <sheetView showGridLines="0" zoomScaleNormal="100" workbookViewId="0"/>
  </sheetViews>
  <sheetFormatPr defaultColWidth="10.77734375" defaultRowHeight="13.2" customHeight="1" outlineLevelRow="1" x14ac:dyDescent="0.25"/>
  <cols>
    <col min="1" max="1" width="2.77734375" style="30" customWidth="1"/>
    <col min="2" max="6" width="10.77734375" style="30" customWidth="1"/>
    <col min="7" max="16384" width="10.77734375" style="30"/>
  </cols>
  <sheetData>
    <row r="2" spans="2:6" s="31" customFormat="1" ht="13.2" customHeight="1" x14ac:dyDescent="0.25">
      <c r="B2" s="32" t="s">
        <v>38</v>
      </c>
      <c r="C2" s="32"/>
      <c r="D2" s="32"/>
      <c r="E2" s="32"/>
      <c r="F2" s="32"/>
    </row>
    <row r="3" spans="2:6" ht="13.2" customHeight="1" x14ac:dyDescent="0.25">
      <c r="B3" s="77"/>
      <c r="C3" s="77"/>
      <c r="D3" s="77"/>
      <c r="E3" s="77"/>
      <c r="F3" s="77"/>
    </row>
    <row r="4" spans="2:6" ht="13.2" customHeight="1" x14ac:dyDescent="0.25">
      <c r="B4" s="79" t="s">
        <v>39</v>
      </c>
      <c r="C4" s="80"/>
      <c r="D4" s="80"/>
      <c r="E4" s="80"/>
      <c r="F4" s="81"/>
    </row>
    <row r="5" spans="2:6" ht="13.2" customHeight="1" outlineLevel="1" x14ac:dyDescent="0.25">
      <c r="B5" s="65"/>
      <c r="C5" s="65"/>
      <c r="D5" s="65"/>
      <c r="E5" s="65"/>
      <c r="F5" s="65"/>
    </row>
    <row r="6" spans="2:6" ht="13.2" customHeight="1" outlineLevel="1" x14ac:dyDescent="0.25">
      <c r="B6" s="54" t="s">
        <v>27</v>
      </c>
      <c r="C6" s="65"/>
      <c r="D6" s="65"/>
      <c r="E6" s="65"/>
      <c r="F6" s="62">
        <v>100000</v>
      </c>
    </row>
    <row r="7" spans="2:6" ht="13.2" customHeight="1" outlineLevel="1" x14ac:dyDescent="0.25">
      <c r="B7" s="55" t="s">
        <v>31</v>
      </c>
      <c r="C7" s="65"/>
      <c r="D7" s="65"/>
      <c r="E7" s="65"/>
      <c r="F7" s="66">
        <v>2000</v>
      </c>
    </row>
    <row r="8" spans="2:6" ht="13.2" customHeight="1" outlineLevel="1" x14ac:dyDescent="0.25">
      <c r="B8" s="56" t="s">
        <v>13</v>
      </c>
      <c r="C8" s="73"/>
      <c r="D8" s="73"/>
      <c r="E8" s="73"/>
      <c r="F8" s="63">
        <f>+F6/F7</f>
        <v>50</v>
      </c>
    </row>
    <row r="9" spans="2:6" ht="13.2" customHeight="1" outlineLevel="1" x14ac:dyDescent="0.25">
      <c r="B9" s="55" t="s">
        <v>28</v>
      </c>
      <c r="C9" s="65"/>
      <c r="D9" s="65"/>
      <c r="E9" s="65"/>
      <c r="F9" s="71">
        <v>0.85</v>
      </c>
    </row>
    <row r="10" spans="2:6" ht="13.2" customHeight="1" outlineLevel="1" x14ac:dyDescent="0.25">
      <c r="B10" s="57" t="s">
        <v>12</v>
      </c>
      <c r="C10" s="73"/>
      <c r="D10" s="73"/>
      <c r="E10" s="73"/>
      <c r="F10" s="63">
        <f>+F8*F9</f>
        <v>42.5</v>
      </c>
    </row>
    <row r="11" spans="2:6" ht="13.2" customHeight="1" outlineLevel="1" x14ac:dyDescent="0.25">
      <c r="B11" s="58" t="s">
        <v>29</v>
      </c>
      <c r="C11" s="65"/>
      <c r="D11" s="65"/>
      <c r="E11" s="65"/>
      <c r="F11" s="71">
        <v>0.1</v>
      </c>
    </row>
    <row r="12" spans="2:6" ht="13.2" customHeight="1" outlineLevel="1" x14ac:dyDescent="0.25">
      <c r="B12" s="85" t="s">
        <v>11</v>
      </c>
      <c r="C12" s="86"/>
      <c r="D12" s="86"/>
      <c r="E12" s="86"/>
      <c r="F12" s="87">
        <f>+F10/F11</f>
        <v>425</v>
      </c>
    </row>
    <row r="13" spans="2:6" ht="13.2" customHeight="1" outlineLevel="1" x14ac:dyDescent="0.25">
      <c r="B13" s="65"/>
      <c r="C13" s="65"/>
      <c r="D13" s="65"/>
      <c r="E13" s="65"/>
      <c r="F13" s="65"/>
    </row>
    <row r="14" spans="2:6" ht="13.2" customHeight="1" outlineLevel="1" x14ac:dyDescent="0.25">
      <c r="B14" s="54" t="s">
        <v>30</v>
      </c>
      <c r="C14" s="65"/>
      <c r="D14" s="65"/>
      <c r="E14" s="65"/>
      <c r="F14" s="66">
        <v>50000</v>
      </c>
    </row>
    <row r="15" spans="2:6" ht="13.2" customHeight="1" outlineLevel="1" x14ac:dyDescent="0.25">
      <c r="B15" s="54" t="s">
        <v>37</v>
      </c>
      <c r="C15" s="65"/>
      <c r="D15" s="65"/>
      <c r="E15" s="65"/>
      <c r="F15" s="66">
        <v>120</v>
      </c>
    </row>
    <row r="16" spans="2:6" ht="13.2" customHeight="1" outlineLevel="1" x14ac:dyDescent="0.25">
      <c r="B16" s="85" t="s">
        <v>10</v>
      </c>
      <c r="C16" s="86"/>
      <c r="D16" s="86"/>
      <c r="E16" s="86"/>
      <c r="F16" s="87">
        <f>+F14/F15</f>
        <v>416.66666666666669</v>
      </c>
    </row>
    <row r="17" spans="1:6" ht="13.2" customHeight="1" outlineLevel="1" x14ac:dyDescent="0.25">
      <c r="B17" s="65"/>
      <c r="C17" s="65"/>
      <c r="D17" s="65"/>
      <c r="E17" s="65"/>
      <c r="F17" s="65"/>
    </row>
    <row r="18" spans="1:6" s="31" customFormat="1" ht="13.2" customHeight="1" outlineLevel="1" x14ac:dyDescent="0.25">
      <c r="B18" s="69" t="s">
        <v>9</v>
      </c>
      <c r="C18" s="75"/>
      <c r="D18" s="75"/>
      <c r="E18" s="75"/>
      <c r="F18" s="70">
        <f>+F12/F16</f>
        <v>1.02</v>
      </c>
    </row>
    <row r="19" spans="1:6" s="31" customFormat="1" ht="13.2" customHeight="1" outlineLevel="1" x14ac:dyDescent="0.25">
      <c r="A19" s="30"/>
      <c r="B19" s="30"/>
      <c r="C19" s="30"/>
      <c r="D19" s="30"/>
      <c r="E19" s="30"/>
      <c r="F19" s="30"/>
    </row>
    <row r="21" spans="1:6" s="78" customFormat="1" ht="13.2" customHeight="1" x14ac:dyDescent="0.25">
      <c r="B21" s="82" t="s">
        <v>40</v>
      </c>
      <c r="C21" s="83"/>
      <c r="D21" s="83"/>
      <c r="E21" s="83"/>
      <c r="F21" s="84"/>
    </row>
    <row r="22" spans="1:6" ht="13.2" customHeight="1" outlineLevel="1" x14ac:dyDescent="0.25">
      <c r="B22" s="65"/>
      <c r="C22" s="65"/>
      <c r="D22" s="65"/>
      <c r="E22" s="65"/>
      <c r="F22" s="65"/>
    </row>
    <row r="23" spans="1:6" ht="13.2" customHeight="1" outlineLevel="1" x14ac:dyDescent="0.25">
      <c r="B23" s="54" t="s">
        <v>27</v>
      </c>
      <c r="C23" s="65"/>
      <c r="D23" s="65"/>
      <c r="E23" s="65"/>
      <c r="F23" s="62">
        <v>2500000</v>
      </c>
    </row>
    <row r="24" spans="1:6" ht="13.2" customHeight="1" outlineLevel="1" x14ac:dyDescent="0.25">
      <c r="B24" s="55" t="s">
        <v>31</v>
      </c>
      <c r="C24" s="65"/>
      <c r="D24" s="65"/>
      <c r="E24" s="65"/>
      <c r="F24" s="66">
        <v>10000</v>
      </c>
    </row>
    <row r="25" spans="1:6" ht="13.2" customHeight="1" outlineLevel="1" x14ac:dyDescent="0.25">
      <c r="B25" s="56" t="s">
        <v>13</v>
      </c>
      <c r="C25" s="73"/>
      <c r="D25" s="73"/>
      <c r="E25" s="73"/>
      <c r="F25" s="63">
        <f>+F23/F24</f>
        <v>250</v>
      </c>
    </row>
    <row r="26" spans="1:6" ht="13.2" customHeight="1" outlineLevel="1" x14ac:dyDescent="0.25">
      <c r="B26" s="55" t="s">
        <v>28</v>
      </c>
      <c r="C26" s="65"/>
      <c r="D26" s="65"/>
      <c r="E26" s="65"/>
      <c r="F26" s="71">
        <v>0.8</v>
      </c>
    </row>
    <row r="27" spans="1:6" ht="13.2" customHeight="1" outlineLevel="1" x14ac:dyDescent="0.25">
      <c r="B27" s="57" t="s">
        <v>12</v>
      </c>
      <c r="C27" s="73"/>
      <c r="D27" s="73"/>
      <c r="E27" s="73"/>
      <c r="F27" s="63">
        <f>+F25*F26</f>
        <v>200</v>
      </c>
    </row>
    <row r="28" spans="1:6" ht="13.2" customHeight="1" outlineLevel="1" x14ac:dyDescent="0.25">
      <c r="B28" s="54" t="s">
        <v>26</v>
      </c>
      <c r="C28" s="65"/>
      <c r="D28" s="65"/>
      <c r="E28" s="65"/>
      <c r="F28" s="72">
        <f>1-F29</f>
        <v>0.95</v>
      </c>
    </row>
    <row r="29" spans="1:6" ht="13.2" customHeight="1" outlineLevel="1" x14ac:dyDescent="0.25">
      <c r="B29" s="55" t="s">
        <v>35</v>
      </c>
      <c r="C29" s="65"/>
      <c r="D29" s="65"/>
      <c r="E29" s="65"/>
      <c r="F29" s="71">
        <v>0.05</v>
      </c>
    </row>
    <row r="30" spans="1:6" ht="13.2" customHeight="1" outlineLevel="1" x14ac:dyDescent="0.25">
      <c r="B30" s="54" t="s">
        <v>25</v>
      </c>
      <c r="C30" s="65"/>
      <c r="D30" s="65"/>
      <c r="E30" s="65"/>
      <c r="F30" s="71">
        <v>0.1</v>
      </c>
    </row>
    <row r="31" spans="1:6" ht="13.2" customHeight="1" outlineLevel="1" x14ac:dyDescent="0.25">
      <c r="B31" s="55" t="s">
        <v>32</v>
      </c>
      <c r="C31" s="65"/>
      <c r="D31" s="65"/>
      <c r="E31" s="65"/>
      <c r="F31" s="59">
        <f>+F28/(1+F30-F28)</f>
        <v>6.3333333333333277</v>
      </c>
    </row>
    <row r="32" spans="1:6" ht="13.2" customHeight="1" outlineLevel="1" x14ac:dyDescent="0.25">
      <c r="B32" s="85" t="s">
        <v>11</v>
      </c>
      <c r="C32" s="86"/>
      <c r="D32" s="86"/>
      <c r="E32" s="86"/>
      <c r="F32" s="87">
        <f>+F27*F31</f>
        <v>1266.6666666666656</v>
      </c>
    </row>
    <row r="33" spans="2:6" ht="13.2" customHeight="1" outlineLevel="1" x14ac:dyDescent="0.25">
      <c r="B33" s="65"/>
      <c r="C33" s="65"/>
      <c r="D33" s="65"/>
      <c r="E33" s="65"/>
      <c r="F33" s="65"/>
    </row>
    <row r="34" spans="2:6" ht="13.2" customHeight="1" outlineLevel="1" x14ac:dyDescent="0.25">
      <c r="B34" s="54" t="s">
        <v>24</v>
      </c>
      <c r="C34" s="65"/>
      <c r="D34" s="65"/>
      <c r="E34" s="65"/>
      <c r="F34" s="66">
        <v>10</v>
      </c>
    </row>
    <row r="35" spans="2:6" ht="13.2" customHeight="1" outlineLevel="1" x14ac:dyDescent="0.25">
      <c r="B35" s="55" t="s">
        <v>33</v>
      </c>
      <c r="C35" s="65"/>
      <c r="D35" s="65"/>
      <c r="E35" s="65"/>
      <c r="F35" s="66">
        <v>65000</v>
      </c>
    </row>
    <row r="36" spans="2:6" ht="13.2" customHeight="1" outlineLevel="1" x14ac:dyDescent="0.25">
      <c r="B36" s="57" t="s">
        <v>23</v>
      </c>
      <c r="C36" s="73"/>
      <c r="D36" s="73"/>
      <c r="E36" s="73"/>
      <c r="F36" s="63">
        <f>+F34*F35</f>
        <v>650000</v>
      </c>
    </row>
    <row r="37" spans="2:6" ht="13.2" customHeight="1" outlineLevel="1" x14ac:dyDescent="0.25">
      <c r="B37" s="65"/>
      <c r="C37" s="65"/>
      <c r="D37" s="65"/>
      <c r="E37" s="65"/>
      <c r="F37" s="65"/>
    </row>
    <row r="38" spans="2:6" ht="13.2" customHeight="1" outlineLevel="1" x14ac:dyDescent="0.25">
      <c r="B38" s="60" t="s">
        <v>22</v>
      </c>
      <c r="C38" s="76"/>
      <c r="D38" s="76"/>
      <c r="E38" s="76"/>
      <c r="F38" s="64">
        <v>20000</v>
      </c>
    </row>
    <row r="39" spans="2:6" ht="13.2" customHeight="1" outlineLevel="1" x14ac:dyDescent="0.25">
      <c r="B39" s="65"/>
      <c r="C39" s="65"/>
      <c r="D39" s="65"/>
      <c r="E39" s="65"/>
      <c r="F39" s="65"/>
    </row>
    <row r="40" spans="2:6" ht="13.2" customHeight="1" outlineLevel="1" x14ac:dyDescent="0.25">
      <c r="B40" s="54" t="s">
        <v>21</v>
      </c>
      <c r="C40" s="65"/>
      <c r="D40" s="65"/>
      <c r="E40" s="65"/>
      <c r="F40" s="66">
        <v>10000</v>
      </c>
    </row>
    <row r="41" spans="2:6" ht="13.2" customHeight="1" outlineLevel="1" x14ac:dyDescent="0.25">
      <c r="B41" s="55" t="s">
        <v>34</v>
      </c>
      <c r="C41" s="65"/>
      <c r="D41" s="65"/>
      <c r="E41" s="65"/>
      <c r="F41" s="61">
        <v>1</v>
      </c>
    </row>
    <row r="42" spans="2:6" ht="13.2" customHeight="1" outlineLevel="1" x14ac:dyDescent="0.25">
      <c r="B42" s="57" t="s">
        <v>20</v>
      </c>
      <c r="C42" s="73"/>
      <c r="D42" s="73"/>
      <c r="E42" s="73"/>
      <c r="F42" s="63">
        <f>+F40*F41</f>
        <v>10000</v>
      </c>
    </row>
    <row r="43" spans="2:6" ht="13.2" customHeight="1" outlineLevel="1" x14ac:dyDescent="0.25">
      <c r="B43" s="65"/>
      <c r="C43" s="65"/>
      <c r="D43" s="65"/>
      <c r="E43" s="65"/>
      <c r="F43" s="65"/>
    </row>
    <row r="44" spans="2:6" ht="13.2" customHeight="1" outlineLevel="1" x14ac:dyDescent="0.25">
      <c r="B44" s="54" t="s">
        <v>19</v>
      </c>
      <c r="C44" s="65"/>
      <c r="D44" s="65"/>
      <c r="E44" s="65"/>
      <c r="F44" s="66">
        <v>60</v>
      </c>
    </row>
    <row r="45" spans="2:6" ht="13.2" customHeight="1" outlineLevel="1" x14ac:dyDescent="0.25">
      <c r="B45" s="54" t="s">
        <v>18</v>
      </c>
      <c r="C45" s="65"/>
      <c r="D45" s="65"/>
      <c r="E45" s="65"/>
      <c r="F45" s="71">
        <v>0.04</v>
      </c>
    </row>
    <row r="46" spans="2:6" ht="13.2" customHeight="1" outlineLevel="1" x14ac:dyDescent="0.25">
      <c r="B46" s="54" t="s">
        <v>17</v>
      </c>
      <c r="C46" s="65"/>
      <c r="D46" s="65"/>
      <c r="E46" s="65"/>
      <c r="F46" s="71">
        <v>0.02</v>
      </c>
    </row>
    <row r="47" spans="2:6" ht="13.2" customHeight="1" outlineLevel="1" x14ac:dyDescent="0.25">
      <c r="B47" s="65"/>
      <c r="C47" s="65"/>
      <c r="D47" s="65"/>
      <c r="E47" s="65"/>
      <c r="F47" s="65"/>
    </row>
    <row r="48" spans="2:6" ht="13.2" customHeight="1" outlineLevel="1" x14ac:dyDescent="0.25">
      <c r="B48" s="54" t="s">
        <v>16</v>
      </c>
      <c r="C48" s="65"/>
      <c r="D48" s="65"/>
      <c r="E48" s="65"/>
      <c r="F48" s="65">
        <f>+F34*F44</f>
        <v>600</v>
      </c>
    </row>
    <row r="49" spans="2:6" ht="13.2" customHeight="1" outlineLevel="1" x14ac:dyDescent="0.25">
      <c r="B49" s="54" t="s">
        <v>15</v>
      </c>
      <c r="C49" s="65"/>
      <c r="D49" s="65"/>
      <c r="E49" s="65"/>
      <c r="F49" s="65">
        <f>+F38*F45</f>
        <v>800</v>
      </c>
    </row>
    <row r="50" spans="2:6" ht="13.2" customHeight="1" outlineLevel="1" x14ac:dyDescent="0.25">
      <c r="B50" s="54" t="s">
        <v>14</v>
      </c>
      <c r="C50" s="65"/>
      <c r="D50" s="65"/>
      <c r="E50" s="65"/>
      <c r="F50" s="65">
        <f>+F40*F46</f>
        <v>200</v>
      </c>
    </row>
    <row r="51" spans="2:6" ht="13.2" customHeight="1" outlineLevel="1" x14ac:dyDescent="0.25">
      <c r="B51" s="57" t="s">
        <v>36</v>
      </c>
      <c r="C51" s="73"/>
      <c r="D51" s="73"/>
      <c r="E51" s="73"/>
      <c r="F51" s="57">
        <f>+SUM(F48:F50)</f>
        <v>1600</v>
      </c>
    </row>
    <row r="52" spans="2:6" ht="13.2" customHeight="1" outlineLevel="1" x14ac:dyDescent="0.25">
      <c r="B52" s="65"/>
      <c r="C52" s="65"/>
      <c r="D52" s="65"/>
      <c r="E52" s="65"/>
      <c r="F52" s="65"/>
    </row>
    <row r="53" spans="2:6" ht="13.2" customHeight="1" outlineLevel="1" x14ac:dyDescent="0.25">
      <c r="B53" s="67" t="s">
        <v>10</v>
      </c>
      <c r="C53" s="74"/>
      <c r="D53" s="74"/>
      <c r="E53" s="74"/>
      <c r="F53" s="68">
        <f>+SUM(F36,F38,F42)/F51</f>
        <v>425</v>
      </c>
    </row>
    <row r="54" spans="2:6" ht="13.2" customHeight="1" outlineLevel="1" x14ac:dyDescent="0.25">
      <c r="B54" s="65"/>
      <c r="C54" s="65"/>
      <c r="D54" s="65"/>
      <c r="E54" s="65"/>
      <c r="F54" s="65"/>
    </row>
    <row r="55" spans="2:6" ht="13.2" customHeight="1" outlineLevel="1" x14ac:dyDescent="0.25">
      <c r="B55" s="69" t="s">
        <v>9</v>
      </c>
      <c r="C55" s="75"/>
      <c r="D55" s="75"/>
      <c r="E55" s="75"/>
      <c r="F55" s="70">
        <f>+F32/F53</f>
        <v>2.9803921568627425</v>
      </c>
    </row>
    <row r="56" spans="2:6" ht="13.2" customHeight="1" outlineLevel="1" x14ac:dyDescent="0.25">
      <c r="B56" s="65"/>
      <c r="C56" s="65"/>
      <c r="D56" s="65"/>
      <c r="E56" s="65"/>
      <c r="F56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2022-10-10T05:35:25Z</dcterms:modified>
</cp:coreProperties>
</file>