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Objects="none" filterPrivacy="1"/>
  <xr:revisionPtr revIDLastSave="0" documentId="13_ncr:1_{6432DFAA-15A5-4EB8-8C1C-574FA42B391F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J6" i="1" l="1"/>
  <c r="K6" i="1" l="1"/>
  <c r="L6" i="1" s="1"/>
  <c r="I3" i="1" l="1"/>
  <c r="J3" i="1" l="1"/>
  <c r="K3" i="1" l="1"/>
  <c r="L3" i="1" l="1"/>
  <c r="G6" i="1"/>
  <c r="G15" i="1" s="1"/>
  <c r="H8" i="1"/>
  <c r="I8" i="1"/>
  <c r="J8" i="1"/>
  <c r="K8" i="1"/>
  <c r="H11" i="1" l="1"/>
  <c r="H7" i="1"/>
  <c r="I7" i="1" s="1"/>
  <c r="J7" i="1" s="1"/>
  <c r="K7" i="1" s="1"/>
  <c r="L7" i="1" s="1"/>
  <c r="L8" i="1"/>
  <c r="L15" i="1"/>
  <c r="J17" i="1"/>
  <c r="K18" i="1" s="1"/>
  <c r="K17" i="1"/>
  <c r="I15" i="1"/>
  <c r="I11" i="1" s="1"/>
  <c r="H12" i="1"/>
  <c r="K15" i="1"/>
  <c r="J15" i="1"/>
  <c r="L17" i="1" l="1"/>
  <c r="L18" i="1" s="1"/>
  <c r="H17" i="1"/>
  <c r="I17" i="1"/>
  <c r="J18" i="1" s="1"/>
  <c r="K20" i="1"/>
  <c r="J11" i="1"/>
  <c r="K11" i="1" s="1"/>
  <c r="L11" i="1" s="1"/>
  <c r="L20" i="1" l="1"/>
  <c r="L22" i="1"/>
  <c r="I18" i="1"/>
  <c r="K22" i="1"/>
  <c r="I20" i="1" l="1"/>
  <c r="I12" i="1" s="1"/>
  <c r="J20" i="1"/>
  <c r="J22" i="1" s="1"/>
  <c r="J12" i="1" l="1"/>
  <c r="K12" i="1" s="1"/>
  <c r="L12" i="1" s="1"/>
  <c r="I22" i="1"/>
</calcChain>
</file>

<file path=xl/sharedStrings.xml><?xml version="1.0" encoding="utf-8"?>
<sst xmlns="http://schemas.openxmlformats.org/spreadsheetml/2006/main" count="27" uniqueCount="27">
  <si>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</si>
  <si>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</si>
  <si>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</si>
  <si>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</si>
  <si>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</si>
  <si>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</si>
  <si>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</si>
  <si>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Capital Lease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</si>
  <si>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Capital Lease</t>
    </r>
  </si>
  <si>
    <t>Capital Lease</t>
  </si>
  <si>
    <t>Right-of-Use Asset (ROU)</t>
  </si>
  <si>
    <t>Depreciation Expense</t>
  </si>
  <si>
    <t>Check</t>
  </si>
  <si>
    <t>($ in thousands)</t>
  </si>
  <si>
    <t>Capital Lease Liability</t>
  </si>
  <si>
    <t>Annual Lease Payment</t>
  </si>
  <si>
    <t>Remaining Lease Payments</t>
  </si>
  <si>
    <t>Total Imputed Interest Expense</t>
  </si>
  <si>
    <t>Useful Life</t>
  </si>
  <si>
    <t>Lease Term</t>
  </si>
  <si>
    <t>Interest Expense</t>
  </si>
  <si>
    <t>Balance Sheet Data</t>
  </si>
  <si>
    <t>Lease Payments</t>
  </si>
  <si>
    <t>Model Assumptions</t>
  </si>
  <si>
    <t>Implicit Interest Rate</t>
  </si>
  <si>
    <t>Present Value of Remaining Payments</t>
  </si>
  <si>
    <t>Capital Lease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</si>
</sst>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5" formatCode="&quot;Year&quot;\ 0_)"/>
    <numFmt numFmtId="166" formatCode="#,##0.0%_);\(#,##0.0%\);\-\-_);@_)"/>
    <numFmt numFmtId="167" formatCode="&quot;$&quot;#,##0_);\(&quot;$&quot;#,##0\);\-\-_);@_)"/>
    <numFmt numFmtId="168" formatCode="0\ &quot;Years&quot;_)"/>
  </numFmts>
  <fonts count="27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i/>
      <sz val="10"/>
      <color theme="1"/>
      <name val="Arial"/>
      <family val="2"/>
      <scheme val="minor"/>
    </font>
    <font>
      <sz val="10"/>
      <name val="Arial"/>
      <family val="2"/>
      <scheme val="minor"/>
    </font>
    <font>
      <strike/>
      <u/>
      <sz val="10"/>
      <color theme="1"/>
      <name val="Arial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90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0" fillId="0" borderId="17" xfId="0" applyNumberFormat="1" applyFont="1" applyBorder="1" applyAlignment="1"/>
    <xf numFmtId="164" fontId="22" fillId="0" borderId="0" xfId="0" applyNumberFormat="1" applyFont="1" applyAlignment="1"/>
    <xf numFmtId="164" fontId="22" fillId="9" borderId="0" xfId="0" applyNumberFormat="1" applyFont="1" applyFill="1" applyBorder="1" applyAlignment="1"/>
    <xf numFmtId="165" fontId="22" fillId="0" borderId="17" xfId="0" applyNumberFormat="1" applyFont="1" applyFill="1" applyBorder="1" applyAlignment="1"/>
    <xf numFmtId="167" fontId="0" fillId="0" borderId="0" xfId="0" applyNumberFormat="1" applyFont="1" applyAlignment="1"/>
    <xf numFmtId="164" fontId="0" fillId="0" borderId="0" xfId="0" applyNumberFormat="1" applyFont="1" applyBorder="1" applyAlignment="1"/>
    <xf numFmtId="164" fontId="0" fillId="0" borderId="0" xfId="0" applyNumberFormat="1" applyFont="1" applyBorder="1" applyAlignment="1">
      <alignment horizontal="right"/>
    </xf>
    <xf numFmtId="164" fontId="0" fillId="0" borderId="19" xfId="0" applyNumberFormat="1" applyFont="1" applyBorder="1" applyAlignment="1"/>
    <xf numFmtId="165" fontId="22" fillId="0" borderId="21" xfId="0" applyNumberFormat="1" applyFont="1" applyFill="1" applyBorder="1" applyAlignment="1"/>
    <xf numFmtId="164" fontId="24" fillId="0" borderId="0" xfId="0" applyNumberFormat="1" applyFont="1" applyAlignment="1"/>
    <xf numFmtId="164" fontId="0" fillId="0" borderId="20" xfId="0" applyNumberFormat="1" applyFont="1" applyBorder="1" applyAlignment="1"/>
    <xf numFmtId="166" fontId="23" fillId="0" borderId="18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right"/>
    </xf>
    <xf numFmtId="167" fontId="0" fillId="0" borderId="0" xfId="0" applyNumberFormat="1" applyFont="1" applyBorder="1" applyAlignment="1"/>
    <xf numFmtId="164" fontId="24" fillId="0" borderId="20" xfId="0" applyNumberFormat="1" applyFont="1" applyBorder="1" applyAlignment="1"/>
    <xf numFmtId="168" fontId="25" fillId="11" borderId="18" xfId="0" applyNumberFormat="1" applyFont="1" applyFill="1" applyBorder="1" applyAlignment="1">
      <alignment horizontal="center"/>
    </xf>
    <xf numFmtId="167" fontId="0" fillId="0" borderId="20" xfId="0" applyNumberFormat="1" applyFont="1" applyBorder="1" applyAlignment="1"/>
    <xf numFmtId="164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/>
    <xf numFmtId="167" fontId="0" fillId="0" borderId="20" xfId="0" applyNumberFormat="1" applyFont="1" applyFill="1" applyBorder="1" applyAlignment="1"/>
    <xf numFmtId="164" fontId="0" fillId="0" borderId="0" xfId="0" applyNumberFormat="1" applyFont="1" applyAlignment="1">
      <alignment horizontal="left"/>
    </xf>
    <xf numFmtId="164" fontId="22" fillId="14" borderId="20" xfId="0" applyNumberFormat="1" applyFont="1" applyFill="1" applyBorder="1" applyAlignment="1"/>
    <xf numFmtId="164" fontId="22" fillId="13" borderId="20" xfId="0" applyNumberFormat="1" applyFont="1" applyFill="1" applyBorder="1" applyAlignment="1"/>
    <xf numFmtId="164" fontId="22" fillId="12" borderId="20" xfId="0" applyNumberFormat="1" applyFont="1" applyFill="1" applyBorder="1" applyAlignment="1"/>
    <xf numFmtId="164" fontId="22" fillId="13" borderId="0" xfId="0" applyNumberFormat="1" applyFont="1" applyFill="1" applyBorder="1" applyAlignment="1"/>
    <xf numFmtId="164" fontId="26" fillId="0" borderId="0" xfId="0" applyNumberFormat="1" applyFont="1" applyAlignment="1"/>
    <xf numFmtId="164" fontId="0" fillId="0" borderId="17" xfId="0" applyNumberFormat="1" applyFont="1" applyFill="1" applyBorder="1" applyAlignment="1"/>
    <xf numFmtId="164" fontId="22" fillId="14" borderId="0" xfId="0" applyNumberFormat="1" applyFont="1" applyFill="1" applyBorder="1" applyAlignment="1"/>
    <xf numFmtId="164" fontId="22" fillId="12" borderId="0" xfId="0" applyNumberFormat="1" applyFont="1" applyFill="1" applyBorder="1" applyAlignment="1"/>
    <xf numFmtId="164" fontId="0" fillId="0" borderId="22" xfId="0" applyNumberFormat="1" applyFont="1" applyBorder="1" applyAlignment="1"/>
    <xf numFmtId="164" fontId="0" fillId="0" borderId="22" xfId="0" applyNumberFormat="1" applyFont="1" applyBorder="1" applyAlignment="1">
      <alignment horizontal="right"/>
    </xf>
    <xf numFmtId="167" fontId="23" fillId="0" borderId="19" xfId="0" applyNumberFormat="1" applyFont="1" applyFill="1" applyBorder="1" applyAlignment="1">
      <alignment horizontal="right"/>
    </xf>
    <xf numFmtId="167" fontId="0" fillId="0" borderId="22" xfId="0" applyNumberFormat="1" applyFont="1" applyBorder="1" applyAlignment="1"/>
    <xf numFmtId="164" fontId="0" fillId="0" borderId="22" xfId="0" applyNumberFormat="1" applyFont="1" applyFill="1" applyBorder="1" applyAlignment="1"/>
    <xf numFmtId="164" fontId="0" fillId="0" borderId="22" xfId="0" applyNumberFormat="1" applyFont="1" applyFill="1" applyBorder="1" applyAlignment="1">
      <alignment horizontal="right"/>
    </xf>
    <xf numFmtId="167" fontId="0" fillId="0" borderId="19" xfId="0" applyNumberFormat="1" applyFont="1" applyFill="1" applyBorder="1" applyAlignment="1"/>
    <xf numFmtId="167" fontId="0" fillId="0" borderId="22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capital-leas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71" t="s">
        <v>6</v>
      </c>
      <c r="O3" s="72"/>
      <c r="P3" s="72"/>
      <c r="Q3" s="72"/>
      <c r="R3" s="72"/>
      <c r="S3" s="72"/>
      <c r="T3" s="72"/>
      <c r="U3" s="73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74"/>
      <c r="O4" s="75"/>
      <c r="P4" s="75"/>
      <c r="Q4" s="75"/>
      <c r="R4" s="75"/>
      <c r="S4" s="75"/>
      <c r="T4" s="75"/>
      <c r="U4" s="76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74"/>
      <c r="O5" s="75"/>
      <c r="P5" s="75"/>
      <c r="Q5" s="75"/>
      <c r="R5" s="75"/>
      <c r="S5" s="75"/>
      <c r="T5" s="75"/>
      <c r="U5" s="76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77"/>
      <c r="O6" s="78"/>
      <c r="P6" s="78"/>
      <c r="Q6" s="78"/>
      <c r="R6" s="78"/>
      <c r="S6" s="78"/>
      <c r="T6" s="78"/>
      <c r="U6" s="79"/>
      <c r="V6" s="8"/>
    </row>
    <row r="7" spans="2:22" ht="13.2" customHeight="1" x14ac:dyDescent="0.25">
      <c r="B7" s="19"/>
      <c r="C7" s="80" t="s">
        <v>7</v>
      </c>
      <c r="D7" s="80"/>
      <c r="E7" s="80"/>
      <c r="F7" s="80"/>
      <c r="G7" s="80"/>
      <c r="H7" s="80"/>
      <c r="I7" s="80"/>
      <c r="J7" s="80"/>
      <c r="K7" s="80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80"/>
      <c r="D8" s="80"/>
      <c r="E8" s="80"/>
      <c r="F8" s="80"/>
      <c r="G8" s="80"/>
      <c r="H8" s="80"/>
      <c r="I8" s="80"/>
      <c r="J8" s="80"/>
      <c r="K8" s="80"/>
      <c r="L8" s="17"/>
      <c r="M8" s="9"/>
      <c r="N8" s="71" t="s">
        <v>5</v>
      </c>
      <c r="O8" s="72"/>
      <c r="P8" s="72"/>
      <c r="Q8" s="72"/>
      <c r="R8" s="72"/>
      <c r="S8" s="72"/>
      <c r="T8" s="72"/>
      <c r="U8" s="73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74"/>
      <c r="O9" s="75"/>
      <c r="P9" s="75"/>
      <c r="Q9" s="75"/>
      <c r="R9" s="75"/>
      <c r="S9" s="75"/>
      <c r="T9" s="75"/>
      <c r="U9" s="76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74"/>
      <c r="O10" s="75"/>
      <c r="P10" s="75"/>
      <c r="Q10" s="75"/>
      <c r="R10" s="75"/>
      <c r="S10" s="75"/>
      <c r="T10" s="75"/>
      <c r="U10" s="76"/>
      <c r="V10" s="8"/>
    </row>
    <row r="11" spans="2:22" ht="13.2" customHeight="1" x14ac:dyDescent="0.25">
      <c r="B11" s="11"/>
      <c r="C11" s="81" t="s">
        <v>8</v>
      </c>
      <c r="D11" s="82"/>
      <c r="E11" s="82"/>
      <c r="F11" s="82"/>
      <c r="G11" s="82"/>
      <c r="H11" s="82"/>
      <c r="I11" s="82"/>
      <c r="J11" s="82"/>
      <c r="K11" s="83"/>
      <c r="L11" s="10"/>
      <c r="M11" s="9"/>
      <c r="N11" s="77"/>
      <c r="O11" s="78"/>
      <c r="P11" s="78"/>
      <c r="Q11" s="78"/>
      <c r="R11" s="78"/>
      <c r="S11" s="78"/>
      <c r="T11" s="78"/>
      <c r="U11" s="79"/>
      <c r="V11" s="8"/>
    </row>
    <row r="12" spans="2:22" ht="13.2" customHeight="1" x14ac:dyDescent="0.25">
      <c r="B12" s="11"/>
      <c r="C12" s="84"/>
      <c r="D12" s="85"/>
      <c r="E12" s="85"/>
      <c r="F12" s="85"/>
      <c r="G12" s="85"/>
      <c r="H12" s="85"/>
      <c r="I12" s="85"/>
      <c r="J12" s="85"/>
      <c r="K12" s="86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84"/>
      <c r="D13" s="85"/>
      <c r="E13" s="85"/>
      <c r="F13" s="85"/>
      <c r="G13" s="85"/>
      <c r="H13" s="85"/>
      <c r="I13" s="85"/>
      <c r="J13" s="85"/>
      <c r="K13" s="86"/>
      <c r="L13" s="10"/>
      <c r="M13" s="9"/>
      <c r="N13" s="71" t="s">
        <v>4</v>
      </c>
      <c r="O13" s="72"/>
      <c r="P13" s="72"/>
      <c r="Q13" s="72"/>
      <c r="R13" s="72"/>
      <c r="S13" s="72"/>
      <c r="T13" s="72"/>
      <c r="U13" s="73"/>
      <c r="V13" s="8"/>
    </row>
    <row r="14" spans="2:22" ht="13.2" customHeight="1" x14ac:dyDescent="0.25">
      <c r="B14" s="11"/>
      <c r="C14" s="84"/>
      <c r="D14" s="85"/>
      <c r="E14" s="85"/>
      <c r="F14" s="85"/>
      <c r="G14" s="85"/>
      <c r="H14" s="85"/>
      <c r="I14" s="85"/>
      <c r="J14" s="85"/>
      <c r="K14" s="86"/>
      <c r="L14" s="14"/>
      <c r="M14" s="9"/>
      <c r="N14" s="74"/>
      <c r="O14" s="75"/>
      <c r="P14" s="75"/>
      <c r="Q14" s="75"/>
      <c r="R14" s="75"/>
      <c r="S14" s="75"/>
      <c r="T14" s="75"/>
      <c r="U14" s="76"/>
      <c r="V14" s="8"/>
    </row>
    <row r="15" spans="2:22" ht="13.2" customHeight="1" x14ac:dyDescent="0.25">
      <c r="B15" s="11"/>
      <c r="C15" s="84"/>
      <c r="D15" s="85"/>
      <c r="E15" s="85"/>
      <c r="F15" s="85"/>
      <c r="G15" s="85"/>
      <c r="H15" s="85"/>
      <c r="I15" s="85"/>
      <c r="J15" s="85"/>
      <c r="K15" s="86"/>
      <c r="L15" s="10"/>
      <c r="M15" s="9"/>
      <c r="N15" s="74"/>
      <c r="O15" s="75"/>
      <c r="P15" s="75"/>
      <c r="Q15" s="75"/>
      <c r="R15" s="75"/>
      <c r="S15" s="75"/>
      <c r="T15" s="75"/>
      <c r="U15" s="76"/>
      <c r="V15" s="8"/>
    </row>
    <row r="16" spans="2:22" ht="13.2" customHeight="1" x14ac:dyDescent="0.25">
      <c r="B16" s="11"/>
      <c r="C16" s="87"/>
      <c r="D16" s="88"/>
      <c r="E16" s="88"/>
      <c r="F16" s="88"/>
      <c r="G16" s="88"/>
      <c r="H16" s="88"/>
      <c r="I16" s="88"/>
      <c r="J16" s="88"/>
      <c r="K16" s="89"/>
      <c r="L16" s="10"/>
      <c r="M16" s="9"/>
      <c r="N16" s="77"/>
      <c r="O16" s="78"/>
      <c r="P16" s="78"/>
      <c r="Q16" s="78"/>
      <c r="R16" s="78"/>
      <c r="S16" s="78"/>
      <c r="T16" s="78"/>
      <c r="U16" s="79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69" t="s">
        <v>3</v>
      </c>
      <c r="D18" s="69"/>
      <c r="E18" s="69"/>
      <c r="F18" s="69"/>
      <c r="G18" s="69"/>
      <c r="H18" s="69"/>
      <c r="I18" s="69"/>
      <c r="J18" s="69"/>
      <c r="K18" s="69"/>
      <c r="L18" s="10"/>
      <c r="M18" s="9"/>
      <c r="N18" s="71" t="s">
        <v>2</v>
      </c>
      <c r="O18" s="72"/>
      <c r="P18" s="72"/>
      <c r="Q18" s="72"/>
      <c r="R18" s="72"/>
      <c r="S18" s="72"/>
      <c r="T18" s="72"/>
      <c r="U18" s="73"/>
      <c r="V18" s="8"/>
    </row>
    <row r="19" spans="2:22" ht="13.2" customHeight="1" x14ac:dyDescent="0.25">
      <c r="B19" s="11"/>
      <c r="C19" s="69"/>
      <c r="D19" s="69"/>
      <c r="E19" s="69"/>
      <c r="F19" s="69"/>
      <c r="G19" s="69"/>
      <c r="H19" s="69"/>
      <c r="I19" s="69"/>
      <c r="J19" s="69"/>
      <c r="K19" s="69"/>
      <c r="L19" s="10"/>
      <c r="M19" s="9"/>
      <c r="N19" s="74"/>
      <c r="O19" s="75"/>
      <c r="P19" s="75"/>
      <c r="Q19" s="75"/>
      <c r="R19" s="75"/>
      <c r="S19" s="75"/>
      <c r="T19" s="75"/>
      <c r="U19" s="76"/>
      <c r="V19" s="8"/>
    </row>
    <row r="20" spans="2:22" ht="13.2" customHeight="1" x14ac:dyDescent="0.25">
      <c r="B20" s="11"/>
      <c r="C20" s="69"/>
      <c r="D20" s="69"/>
      <c r="E20" s="69"/>
      <c r="F20" s="69"/>
      <c r="G20" s="69"/>
      <c r="H20" s="69"/>
      <c r="I20" s="69"/>
      <c r="J20" s="69"/>
      <c r="K20" s="69"/>
      <c r="L20" s="10"/>
      <c r="M20" s="9"/>
      <c r="N20" s="74"/>
      <c r="O20" s="75"/>
      <c r="P20" s="75"/>
      <c r="Q20" s="75"/>
      <c r="R20" s="75"/>
      <c r="S20" s="75"/>
      <c r="T20" s="75"/>
      <c r="U20" s="76"/>
      <c r="V20" s="8"/>
    </row>
    <row r="21" spans="2:22" ht="13.2" customHeight="1" x14ac:dyDescent="0.25">
      <c r="B21" s="11"/>
      <c r="C21" s="69"/>
      <c r="D21" s="69"/>
      <c r="E21" s="69"/>
      <c r="F21" s="69"/>
      <c r="G21" s="69"/>
      <c r="H21" s="69"/>
      <c r="I21" s="69"/>
      <c r="J21" s="69"/>
      <c r="K21" s="69"/>
      <c r="L21" s="10"/>
      <c r="M21" s="9"/>
      <c r="N21" s="77"/>
      <c r="O21" s="78"/>
      <c r="P21" s="78"/>
      <c r="Q21" s="78"/>
      <c r="R21" s="78"/>
      <c r="S21" s="78"/>
      <c r="T21" s="78"/>
      <c r="U21" s="79"/>
      <c r="V21" s="8"/>
    </row>
    <row r="22" spans="2:22" ht="13.2" customHeight="1" x14ac:dyDescent="0.25">
      <c r="B22" s="11"/>
      <c r="C22" s="69"/>
      <c r="D22" s="69"/>
      <c r="E22" s="69"/>
      <c r="F22" s="69"/>
      <c r="G22" s="69"/>
      <c r="H22" s="69"/>
      <c r="I22" s="69"/>
      <c r="J22" s="69"/>
      <c r="K22" s="69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69"/>
      <c r="D23" s="69"/>
      <c r="E23" s="69"/>
      <c r="F23" s="69"/>
      <c r="G23" s="69"/>
      <c r="H23" s="69"/>
      <c r="I23" s="69"/>
      <c r="J23" s="69"/>
      <c r="K23" s="69"/>
      <c r="L23" s="10"/>
      <c r="M23" s="9"/>
      <c r="N23" s="71" t="s">
        <v>1</v>
      </c>
      <c r="O23" s="72"/>
      <c r="P23" s="72"/>
      <c r="Q23" s="72"/>
      <c r="R23" s="72"/>
      <c r="S23" s="72"/>
      <c r="T23" s="72"/>
      <c r="U23" s="73"/>
      <c r="V23" s="8"/>
    </row>
    <row r="24" spans="2:22" ht="13.2" customHeight="1" x14ac:dyDescent="0.25">
      <c r="B24" s="11"/>
      <c r="C24" s="70" t="s">
        <v>0</v>
      </c>
      <c r="D24" s="70"/>
      <c r="E24" s="70"/>
      <c r="F24" s="70"/>
      <c r="G24" s="70"/>
      <c r="H24" s="70"/>
      <c r="I24" s="70"/>
      <c r="J24" s="70"/>
      <c r="K24" s="70"/>
      <c r="L24" s="10"/>
      <c r="M24" s="9"/>
      <c r="N24" s="74"/>
      <c r="O24" s="75"/>
      <c r="P24" s="75"/>
      <c r="Q24" s="75"/>
      <c r="R24" s="75"/>
      <c r="S24" s="75"/>
      <c r="T24" s="75"/>
      <c r="U24" s="76"/>
      <c r="V24" s="8"/>
    </row>
    <row r="25" spans="2:22" ht="13.2" customHeight="1" x14ac:dyDescent="0.25">
      <c r="B25" s="11"/>
      <c r="C25" s="70"/>
      <c r="D25" s="70"/>
      <c r="E25" s="70"/>
      <c r="F25" s="70"/>
      <c r="G25" s="70"/>
      <c r="H25" s="70"/>
      <c r="I25" s="70"/>
      <c r="J25" s="70"/>
      <c r="K25" s="70"/>
      <c r="L25" s="10"/>
      <c r="M25" s="9"/>
      <c r="N25" s="74"/>
      <c r="O25" s="75"/>
      <c r="P25" s="75"/>
      <c r="Q25" s="75"/>
      <c r="R25" s="75"/>
      <c r="S25" s="75"/>
      <c r="T25" s="75"/>
      <c r="U25" s="76"/>
      <c r="V25" s="8"/>
    </row>
    <row r="26" spans="2:22" ht="13.2" customHeight="1" x14ac:dyDescent="0.25">
      <c r="B26" s="11"/>
      <c r="C26" s="70"/>
      <c r="D26" s="70"/>
      <c r="E26" s="70"/>
      <c r="F26" s="70"/>
      <c r="G26" s="70"/>
      <c r="H26" s="70"/>
      <c r="I26" s="70"/>
      <c r="J26" s="70"/>
      <c r="K26" s="70"/>
      <c r="L26" s="10"/>
      <c r="M26" s="9"/>
      <c r="N26" s="77"/>
      <c r="O26" s="78"/>
      <c r="P26" s="78"/>
      <c r="Q26" s="78"/>
      <c r="R26" s="78"/>
      <c r="S26" s="78"/>
      <c r="T26" s="78"/>
      <c r="U26" s="79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FkDbinrNn9Rvgv/OpuMzRq15mWfNy0oGGIJGQili8z5GDXUPjxZiMiFir556QH0Btf9O8geRFlKGK0jvU+xc1Q==" saltValue="iu+XCPY/Dc+eto44ivTcA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Capital Leas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L26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11" width="10.77734375" style="30" customWidth="1"/>
    <col min="12" max="16384" width="10.77734375" style="30"/>
  </cols>
  <sheetData>
    <row r="2" spans="2:12" s="32" customFormat="1" ht="13.2" customHeight="1" x14ac:dyDescent="0.25">
      <c r="B2" s="33" t="s">
        <v>9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13.2" customHeight="1" x14ac:dyDescent="0.25">
      <c r="B3" s="31" t="s">
        <v>13</v>
      </c>
      <c r="C3" s="31"/>
      <c r="D3" s="31"/>
      <c r="E3" s="31"/>
      <c r="F3" s="31"/>
      <c r="G3" s="58"/>
      <c r="H3" s="39">
        <v>0</v>
      </c>
      <c r="I3" s="34">
        <f t="shared" ref="I3:J3" si="0">+H3+1</f>
        <v>1</v>
      </c>
      <c r="J3" s="34">
        <f t="shared" si="0"/>
        <v>2</v>
      </c>
      <c r="K3" s="34">
        <f t="shared" ref="K3" si="1">+J3+1</f>
        <v>3</v>
      </c>
      <c r="L3" s="34">
        <f t="shared" ref="L3" si="2">+K3+1</f>
        <v>4</v>
      </c>
    </row>
    <row r="4" spans="2:12" ht="13.2" customHeight="1" x14ac:dyDescent="0.25">
      <c r="G4" s="36"/>
      <c r="H4" s="38"/>
    </row>
    <row r="5" spans="2:12" s="32" customFormat="1" ht="13.2" customHeight="1" x14ac:dyDescent="0.25">
      <c r="B5" s="56" t="s">
        <v>23</v>
      </c>
      <c r="C5" s="56"/>
      <c r="D5" s="56"/>
      <c r="E5" s="56"/>
      <c r="F5" s="56"/>
      <c r="G5" s="56"/>
      <c r="H5" s="54"/>
      <c r="I5" s="56"/>
      <c r="J5" s="56"/>
      <c r="K5" s="56"/>
      <c r="L5" s="56"/>
    </row>
    <row r="6" spans="2:12" ht="13.2" customHeight="1" x14ac:dyDescent="0.25">
      <c r="B6" s="61" t="s">
        <v>15</v>
      </c>
      <c r="C6" s="61"/>
      <c r="D6" s="61"/>
      <c r="E6" s="61"/>
      <c r="F6" s="62" t="s">
        <v>19</v>
      </c>
      <c r="G6" s="46">
        <f>+COUNTA(I3:L3)</f>
        <v>4</v>
      </c>
      <c r="H6" s="63">
        <v>100</v>
      </c>
      <c r="I6" s="64">
        <f>+H6</f>
        <v>100</v>
      </c>
      <c r="J6" s="64">
        <f t="shared" ref="J6" si="3">+I6</f>
        <v>100</v>
      </c>
      <c r="K6" s="64">
        <f>+J6</f>
        <v>100</v>
      </c>
      <c r="L6" s="64">
        <f>+K6</f>
        <v>100</v>
      </c>
    </row>
    <row r="7" spans="2:12" ht="13.2" customHeight="1" x14ac:dyDescent="0.25">
      <c r="B7" s="30" t="s">
        <v>16</v>
      </c>
      <c r="H7" s="47">
        <f>+G6*H6</f>
        <v>400</v>
      </c>
      <c r="I7" s="44">
        <f>+H7-I6</f>
        <v>300</v>
      </c>
      <c r="J7" s="44">
        <f t="shared" ref="J7:K7" si="4">+I7-J6</f>
        <v>200</v>
      </c>
      <c r="K7" s="44">
        <f t="shared" si="4"/>
        <v>100</v>
      </c>
      <c r="L7" s="44">
        <f t="shared" ref="L7" si="5">+K7-L6</f>
        <v>0</v>
      </c>
    </row>
    <row r="8" spans="2:12" s="48" customFormat="1" ht="13.2" customHeight="1" x14ac:dyDescent="0.25">
      <c r="B8" s="48" t="s">
        <v>25</v>
      </c>
      <c r="F8" s="43" t="s">
        <v>24</v>
      </c>
      <c r="G8" s="42">
        <v>0.03</v>
      </c>
      <c r="H8" s="51">
        <f>+PV($G$8,($G$6-H3),-H6,0)</f>
        <v>371.7098402810368</v>
      </c>
      <c r="I8" s="50">
        <f>+PV($G$8,($G$6-I3),-I6,0)</f>
        <v>282.8611354894681</v>
      </c>
      <c r="J8" s="50">
        <f>+PV($G$8,($G$6-J3),-J6,0)</f>
        <v>191.346969554152</v>
      </c>
      <c r="K8" s="50">
        <f>+PV($G$8,($G$6-K3),-K6,0)</f>
        <v>97.087378640776777</v>
      </c>
      <c r="L8" s="50">
        <f t="shared" ref="L8" si="6">+PV($G$8,($G$6-L3),-L6,0)</f>
        <v>0</v>
      </c>
    </row>
    <row r="9" spans="2:12" ht="13.2" customHeight="1" x14ac:dyDescent="0.25">
      <c r="G9" s="37"/>
      <c r="H9" s="41"/>
    </row>
    <row r="10" spans="2:12" s="32" customFormat="1" ht="13.2" customHeight="1" x14ac:dyDescent="0.25">
      <c r="B10" s="59" t="s">
        <v>21</v>
      </c>
      <c r="C10" s="59"/>
      <c r="D10" s="59"/>
      <c r="E10" s="59"/>
      <c r="F10" s="59"/>
      <c r="G10" s="59"/>
      <c r="H10" s="53"/>
      <c r="I10" s="59"/>
      <c r="J10" s="59"/>
      <c r="K10" s="59"/>
      <c r="L10" s="59"/>
    </row>
    <row r="11" spans="2:12" s="48" customFormat="1" ht="13.2" customHeight="1" x14ac:dyDescent="0.25">
      <c r="B11" s="65" t="s">
        <v>10</v>
      </c>
      <c r="C11" s="65"/>
      <c r="D11" s="65"/>
      <c r="E11" s="65"/>
      <c r="F11" s="65"/>
      <c r="G11" s="66"/>
      <c r="H11" s="67">
        <f>+PV($G$8,G6,-H6,0)</f>
        <v>371.7098402810368</v>
      </c>
      <c r="I11" s="68">
        <f t="shared" ref="I11" si="7">+H11-I15</f>
        <v>278.7823802107776</v>
      </c>
      <c r="J11" s="68">
        <f>+I11-J15</f>
        <v>185.8549201405184</v>
      </c>
      <c r="K11" s="68">
        <f t="shared" ref="K11" si="8">+J11-K15</f>
        <v>92.927460070259201</v>
      </c>
      <c r="L11" s="68">
        <f t="shared" ref="L11" si="9">+K11-L15</f>
        <v>0</v>
      </c>
    </row>
    <row r="12" spans="2:12" s="48" customFormat="1" ht="13.2" customHeight="1" x14ac:dyDescent="0.25">
      <c r="B12" s="48" t="s">
        <v>14</v>
      </c>
      <c r="G12" s="49"/>
      <c r="H12" s="51">
        <f>+H11</f>
        <v>371.7098402810368</v>
      </c>
      <c r="I12" s="50">
        <f>+H12-I20</f>
        <v>282.8611354894681</v>
      </c>
      <c r="J12" s="50">
        <f t="shared" ref="J12" si="10">+I12-J20</f>
        <v>191.346969554152</v>
      </c>
      <c r="K12" s="50">
        <f>+J12-K20</f>
        <v>97.087378640776777</v>
      </c>
      <c r="L12" s="50">
        <f>+K12-L20</f>
        <v>0</v>
      </c>
    </row>
    <row r="13" spans="2:12" ht="13.2" customHeight="1" x14ac:dyDescent="0.25">
      <c r="H13" s="41"/>
    </row>
    <row r="14" spans="2:12" s="32" customFormat="1" ht="13.2" customHeight="1" x14ac:dyDescent="0.25">
      <c r="B14" s="60" t="s">
        <v>22</v>
      </c>
      <c r="C14" s="60"/>
      <c r="D14" s="60"/>
      <c r="E14" s="60"/>
      <c r="F14" s="60"/>
      <c r="G14" s="60"/>
      <c r="H14" s="55"/>
      <c r="I14" s="60"/>
      <c r="J14" s="60"/>
      <c r="K14" s="60"/>
      <c r="L14" s="60"/>
    </row>
    <row r="15" spans="2:12" ht="13.2" customHeight="1" x14ac:dyDescent="0.25">
      <c r="B15" s="61" t="s">
        <v>11</v>
      </c>
      <c r="C15" s="61"/>
      <c r="D15" s="61"/>
      <c r="E15" s="61"/>
      <c r="F15" s="62" t="s">
        <v>18</v>
      </c>
      <c r="G15" s="46">
        <f>+G6</f>
        <v>4</v>
      </c>
      <c r="H15" s="38"/>
      <c r="I15" s="64">
        <f>$H$11/$G$15</f>
        <v>92.927460070259201</v>
      </c>
      <c r="J15" s="64">
        <f>$H$11/$G$15</f>
        <v>92.927460070259201</v>
      </c>
      <c r="K15" s="64">
        <f>$H$11/$G$15</f>
        <v>92.927460070259201</v>
      </c>
      <c r="L15" s="64">
        <f t="shared" ref="L15" si="11">$H$11/$G$15</f>
        <v>92.927460070259201</v>
      </c>
    </row>
    <row r="16" spans="2:12" ht="13.2" customHeight="1" x14ac:dyDescent="0.25">
      <c r="G16" s="37"/>
      <c r="H16" s="41"/>
    </row>
    <row r="17" spans="2:12" ht="13.2" customHeight="1" x14ac:dyDescent="0.25">
      <c r="B17" s="52" t="s">
        <v>17</v>
      </c>
      <c r="C17" s="52"/>
      <c r="H17" s="47">
        <f>+H7-H8</f>
        <v>28.290159718963196</v>
      </c>
      <c r="I17" s="35">
        <f>+I7-I8</f>
        <v>17.138864510531903</v>
      </c>
      <c r="J17" s="35">
        <f>+J7-J8</f>
        <v>8.6530304458480032</v>
      </c>
      <c r="K17" s="35">
        <f>+K7-K8</f>
        <v>2.9126213592232233</v>
      </c>
      <c r="L17" s="35">
        <f t="shared" ref="L17" si="12">+L7-L8</f>
        <v>0</v>
      </c>
    </row>
    <row r="18" spans="2:12" ht="13.2" customHeight="1" x14ac:dyDescent="0.25">
      <c r="B18" s="30" t="s">
        <v>20</v>
      </c>
      <c r="G18" s="37"/>
      <c r="H18" s="41"/>
      <c r="I18" s="35">
        <f>+H17-I17</f>
        <v>11.151295208431293</v>
      </c>
      <c r="J18" s="35">
        <f t="shared" ref="J18:L18" si="13">+I17-J17</f>
        <v>8.4858340646838997</v>
      </c>
      <c r="K18" s="35">
        <f t="shared" si="13"/>
        <v>5.7404090866247799</v>
      </c>
      <c r="L18" s="35">
        <f t="shared" si="13"/>
        <v>2.9126213592232233</v>
      </c>
    </row>
    <row r="19" spans="2:12" ht="13.2" customHeight="1" x14ac:dyDescent="0.25">
      <c r="G19" s="37"/>
      <c r="H19" s="41"/>
    </row>
    <row r="20" spans="2:12" ht="13.2" customHeight="1" x14ac:dyDescent="0.25">
      <c r="B20" s="30" t="s">
        <v>26</v>
      </c>
      <c r="G20" s="37"/>
      <c r="H20" s="41"/>
      <c r="I20" s="35">
        <f>+I6-I18</f>
        <v>88.848704791568707</v>
      </c>
      <c r="J20" s="35">
        <f>+J6-J18</f>
        <v>91.5141659353161</v>
      </c>
      <c r="K20" s="35">
        <f>+K6-K18</f>
        <v>94.25959091337522</v>
      </c>
      <c r="L20" s="35">
        <f>+L6-L18</f>
        <v>97.087378640776777</v>
      </c>
    </row>
    <row r="21" spans="2:12" ht="13.2" customHeight="1" x14ac:dyDescent="0.25">
      <c r="H21" s="41"/>
    </row>
    <row r="22" spans="2:12" s="40" customFormat="1" ht="13.2" customHeight="1" x14ac:dyDescent="0.25">
      <c r="B22" s="40" t="s">
        <v>12</v>
      </c>
      <c r="H22" s="45"/>
      <c r="I22" s="40">
        <f>+I6-SUM(I18,I20)</f>
        <v>0</v>
      </c>
      <c r="J22" s="40">
        <f t="shared" ref="J22:K22" si="14">+J6-SUM(J18,J20)</f>
        <v>0</v>
      </c>
      <c r="K22" s="40">
        <f t="shared" si="14"/>
        <v>0</v>
      </c>
      <c r="L22" s="40">
        <f t="shared" ref="L22" si="15">+L6-SUM(L18,L20)</f>
        <v>0</v>
      </c>
    </row>
    <row r="26" spans="2:12" ht="13.2" customHeight="1" x14ac:dyDescent="0.25">
      <c r="C26" s="5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2022-09-14T14:38:58Z</dcterms:modified>
</cp:coreProperties>
</file>