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13_ncr:1_{D0E9868E-F345-4C23-9DFC-09699BA009A1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19" i="1"/>
  <c r="F19" i="1"/>
  <c r="G21" i="1"/>
  <c r="F21" i="1"/>
  <c r="G5" i="1"/>
  <c r="F5" i="1"/>
  <c r="F23" i="1" l="1"/>
  <c r="G23" i="1"/>
  <c r="G8" i="1" l="1"/>
  <c r="F8" i="1"/>
  <c r="F9" i="1" s="1"/>
  <c r="F13" i="1" s="1"/>
  <c r="F30" i="1" s="1"/>
  <c r="G3" i="1"/>
  <c r="G9" i="1" l="1"/>
  <c r="G13" i="1" s="1"/>
  <c r="G30" i="1" s="1"/>
</calcChain>
</file>

<file path=xl/sharedStrings.xml><?xml version="1.0" encoding="utf-8"?>
<sst xmlns="http://schemas.openxmlformats.org/spreadsheetml/2006/main" count="32" uniqueCount="32">
  <si>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</si>
  <si>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</si>
  <si>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</si>
  <si>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</si>
  <si>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</si>
  <si>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</si>
  <si>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</si>
  <si>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</si>
  <si>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Balance Sheet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</si>
  <si>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Balance Sheet</t>
    </r>
  </si>
  <si>
    <t>Inventories</t>
  </si>
  <si>
    <t>Apple Inc. Balance Sheet</t>
  </si>
  <si>
    <t>Cash and Cash Equivalents</t>
  </si>
  <si>
    <t>Accounts Receivable, net</t>
  </si>
  <si>
    <t>Other Current Assets</t>
  </si>
  <si>
    <t>Common Stock and APIC</t>
  </si>
  <si>
    <t>Retained Earnings</t>
  </si>
  <si>
    <t>Other Comprehensive Income / (Loss)</t>
  </si>
  <si>
    <t>Total Shareholders' Equity</t>
  </si>
  <si>
    <t>Total Assets</t>
  </si>
  <si>
    <t>Total Current Assets</t>
  </si>
  <si>
    <t>Property, Plant and Equipment, net</t>
  </si>
  <si>
    <t>Other Non-Current Assets</t>
  </si>
  <si>
    <t>Accounts Payable</t>
  </si>
  <si>
    <t>Other Current Liabilities</t>
  </si>
  <si>
    <t>Deferred Revenue</t>
  </si>
  <si>
    <t>Commercial Paper</t>
  </si>
  <si>
    <t>Long-Term Debt</t>
  </si>
  <si>
    <t>Total Current Liabilities</t>
  </si>
  <si>
    <t>Other Non-Current Liabilities</t>
  </si>
  <si>
    <t>Total Liabilities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</si>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</sst>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7" formatCode="yyyy&quot;A&quot;_)"/>
    <numFmt numFmtId="169" formatCode="&quot;$&quot;#,##0_);\(&quot;$&quot;#,##0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/>
    <xf numFmtId="164" fontId="22" fillId="0" borderId="18" xfId="0" applyNumberFormat="1" applyFont="1" applyBorder="1" applyAlignment="1"/>
    <xf numFmtId="164" fontId="22" fillId="9" borderId="0" xfId="0" applyNumberFormat="1" applyFont="1" applyFill="1" applyBorder="1" applyAlignment="1"/>
    <xf numFmtId="164" fontId="22" fillId="0" borderId="17" xfId="0" applyNumberFormat="1" applyFont="1" applyFill="1" applyBorder="1" applyAlignment="1"/>
    <xf numFmtId="167" fontId="22" fillId="0" borderId="17" xfId="0" applyNumberFormat="1" applyFont="1" applyFill="1" applyBorder="1" applyAlignment="1"/>
    <xf numFmtId="164" fontId="23" fillId="0" borderId="0" xfId="0" applyNumberFormat="1" applyFont="1" applyAlignment="1"/>
    <xf numFmtId="169" fontId="22" fillId="0" borderId="18" xfId="0" applyNumberFormat="1" applyFont="1" applyBorder="1" applyAlignment="1"/>
    <xf numFmtId="169" fontId="24" fillId="0" borderId="0" xfId="0" applyNumberFormat="1" applyFont="1" applyAlignment="1"/>
    <xf numFmtId="164" fontId="24" fillId="0" borderId="0" xfId="0" applyNumberFormat="1" applyFont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DFE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balance-sheet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+V668vZve7aMYPuaytWfAcBoq3iqG+r6RDN41VJmbsbpyffnpAqBXMZQEz2gej910F5EdArZV7icgtwYz24gKQ==" saltValue="YfJ+oNxet1vK2ybvfI33M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Balance Sheet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30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6384" width="10.77734375" style="30"/>
  </cols>
  <sheetData>
    <row r="2" spans="2:7" s="33" customFormat="1" ht="13.2" customHeight="1" x14ac:dyDescent="0.25">
      <c r="B2" s="57" t="s">
        <v>11</v>
      </c>
      <c r="C2" s="57"/>
      <c r="D2" s="57"/>
      <c r="E2" s="57"/>
      <c r="F2" s="32"/>
      <c r="G2" s="32"/>
    </row>
    <row r="3" spans="2:7" s="33" customFormat="1" ht="13.2" customHeight="1" x14ac:dyDescent="0.25">
      <c r="B3" s="31" t="s">
        <v>7</v>
      </c>
      <c r="C3" s="58"/>
      <c r="D3" s="58"/>
      <c r="E3" s="58"/>
      <c r="F3" s="59">
        <v>44100</v>
      </c>
      <c r="G3" s="59">
        <f>+EOMONTH(F3,12)</f>
        <v>44469</v>
      </c>
    </row>
    <row r="4" spans="2:7" ht="13.2" customHeight="1" x14ac:dyDescent="0.25">
      <c r="C4" s="55"/>
      <c r="D4" s="55"/>
      <c r="E4" s="55"/>
    </row>
    <row r="5" spans="2:7" ht="13.2" customHeight="1" x14ac:dyDescent="0.25">
      <c r="B5" s="30" t="s">
        <v>12</v>
      </c>
      <c r="F5" s="62">
        <f>38016+52927+100887</f>
        <v>191830</v>
      </c>
      <c r="G5" s="62">
        <f>34940+27699+127877</f>
        <v>190516</v>
      </c>
    </row>
    <row r="6" spans="2:7" ht="13.2" customHeight="1" x14ac:dyDescent="0.25">
      <c r="B6" s="30" t="s">
        <v>13</v>
      </c>
      <c r="F6" s="63">
        <v>16120</v>
      </c>
      <c r="G6" s="63">
        <v>26278</v>
      </c>
    </row>
    <row r="7" spans="2:7" ht="13.2" customHeight="1" x14ac:dyDescent="0.25">
      <c r="B7" s="30" t="s">
        <v>10</v>
      </c>
      <c r="F7" s="63">
        <v>4061</v>
      </c>
      <c r="G7" s="63">
        <v>6580</v>
      </c>
    </row>
    <row r="8" spans="2:7" ht="13.2" customHeight="1" x14ac:dyDescent="0.25">
      <c r="B8" s="30" t="s">
        <v>14</v>
      </c>
      <c r="F8" s="63">
        <f>11264+21325</f>
        <v>32589</v>
      </c>
      <c r="G8" s="63">
        <f>14111+25228</f>
        <v>39339</v>
      </c>
    </row>
    <row r="9" spans="2:7" s="33" customFormat="1" ht="13.2" customHeight="1" x14ac:dyDescent="0.25">
      <c r="B9" s="56" t="s">
        <v>20</v>
      </c>
      <c r="C9" s="56"/>
      <c r="D9" s="56"/>
      <c r="E9" s="56"/>
      <c r="F9" s="61">
        <f>SUM(F5:F8)</f>
        <v>244600</v>
      </c>
      <c r="G9" s="61">
        <f t="shared" ref="G9" si="0">SUM(G5:G8)</f>
        <v>262713</v>
      </c>
    </row>
    <row r="11" spans="2:7" ht="13.2" customHeight="1" x14ac:dyDescent="0.25">
      <c r="B11" s="30" t="s">
        <v>21</v>
      </c>
      <c r="F11" s="62">
        <v>36766</v>
      </c>
      <c r="G11" s="62">
        <v>39440</v>
      </c>
    </row>
    <row r="12" spans="2:7" ht="13.2" customHeight="1" x14ac:dyDescent="0.25">
      <c r="B12" s="30" t="s">
        <v>22</v>
      </c>
      <c r="F12" s="63">
        <v>42522</v>
      </c>
      <c r="G12" s="63">
        <v>48849</v>
      </c>
    </row>
    <row r="13" spans="2:7" s="33" customFormat="1" ht="13.2" customHeight="1" x14ac:dyDescent="0.25">
      <c r="B13" s="56" t="s">
        <v>19</v>
      </c>
      <c r="C13" s="56"/>
      <c r="D13" s="56"/>
      <c r="E13" s="56"/>
      <c r="F13" s="61">
        <f>+F9+SUM(F11:F12)</f>
        <v>323888</v>
      </c>
      <c r="G13" s="61">
        <f>+G9+SUM(G11:G12)</f>
        <v>351002</v>
      </c>
    </row>
    <row r="15" spans="2:7" ht="13.2" customHeight="1" x14ac:dyDescent="0.25">
      <c r="B15" s="30" t="s">
        <v>23</v>
      </c>
      <c r="F15" s="62">
        <v>42296</v>
      </c>
      <c r="G15" s="62">
        <v>54763</v>
      </c>
    </row>
    <row r="16" spans="2:7" ht="13.2" customHeight="1" x14ac:dyDescent="0.25">
      <c r="B16" s="30" t="s">
        <v>24</v>
      </c>
      <c r="F16" s="63">
        <v>42684</v>
      </c>
      <c r="G16" s="63">
        <v>47493</v>
      </c>
    </row>
    <row r="17" spans="2:7" ht="13.2" customHeight="1" x14ac:dyDescent="0.25">
      <c r="B17" s="30" t="s">
        <v>26</v>
      </c>
      <c r="F17" s="63">
        <v>4996</v>
      </c>
      <c r="G17" s="63">
        <v>6000</v>
      </c>
    </row>
    <row r="18" spans="2:7" ht="13.2" customHeight="1" x14ac:dyDescent="0.25">
      <c r="B18" s="30" t="s">
        <v>25</v>
      </c>
      <c r="F18" s="63">
        <v>6643</v>
      </c>
      <c r="G18" s="63">
        <v>7612</v>
      </c>
    </row>
    <row r="19" spans="2:7" s="33" customFormat="1" ht="13.2" customHeight="1" x14ac:dyDescent="0.25">
      <c r="B19" s="56" t="s">
        <v>28</v>
      </c>
      <c r="C19" s="56"/>
      <c r="D19" s="56"/>
      <c r="E19" s="56"/>
      <c r="F19" s="61">
        <f>SUM(F15:F18)</f>
        <v>96619</v>
      </c>
      <c r="G19" s="61">
        <f>SUM(G15:G18)</f>
        <v>115868</v>
      </c>
    </row>
    <row r="21" spans="2:7" ht="13.2" customHeight="1" x14ac:dyDescent="0.25">
      <c r="B21" s="30" t="s">
        <v>27</v>
      </c>
      <c r="F21" s="62">
        <f>8773+98667</f>
        <v>107440</v>
      </c>
      <c r="G21" s="62">
        <f>9613+109106</f>
        <v>118719</v>
      </c>
    </row>
    <row r="22" spans="2:7" ht="13.2" customHeight="1" x14ac:dyDescent="0.25">
      <c r="B22" s="30" t="s">
        <v>29</v>
      </c>
      <c r="F22" s="63">
        <v>54490</v>
      </c>
      <c r="G22" s="63">
        <v>53325</v>
      </c>
    </row>
    <row r="23" spans="2:7" s="33" customFormat="1" ht="13.2" customHeight="1" x14ac:dyDescent="0.25">
      <c r="B23" s="56" t="s">
        <v>30</v>
      </c>
      <c r="C23" s="56"/>
      <c r="D23" s="56"/>
      <c r="E23" s="56"/>
      <c r="F23" s="61">
        <f>+F19+SUM(F21:F22)</f>
        <v>258549</v>
      </c>
      <c r="G23" s="61">
        <f t="shared" ref="G23" si="1">+G19+SUM(G21:G22)</f>
        <v>287912</v>
      </c>
    </row>
    <row r="25" spans="2:7" ht="13.2" customHeight="1" x14ac:dyDescent="0.25">
      <c r="B25" s="30" t="s">
        <v>15</v>
      </c>
      <c r="F25" s="62">
        <v>50779</v>
      </c>
      <c r="G25" s="62">
        <v>57365</v>
      </c>
    </row>
    <row r="26" spans="2:7" ht="13.2" customHeight="1" x14ac:dyDescent="0.25">
      <c r="B26" s="30" t="s">
        <v>16</v>
      </c>
      <c r="F26" s="63">
        <v>14966</v>
      </c>
      <c r="G26" s="63">
        <v>5562</v>
      </c>
    </row>
    <row r="27" spans="2:7" ht="13.2" customHeight="1" x14ac:dyDescent="0.25">
      <c r="B27" s="30" t="s">
        <v>17</v>
      </c>
      <c r="F27" s="63">
        <v>-406</v>
      </c>
      <c r="G27" s="63">
        <v>163</v>
      </c>
    </row>
    <row r="28" spans="2:7" s="33" customFormat="1" ht="13.2" customHeight="1" x14ac:dyDescent="0.25">
      <c r="B28" s="56" t="s">
        <v>18</v>
      </c>
      <c r="C28" s="56"/>
      <c r="D28" s="56"/>
      <c r="E28" s="56"/>
      <c r="F28" s="61">
        <f>SUM(F25:F27)</f>
        <v>65339</v>
      </c>
      <c r="G28" s="61">
        <f t="shared" ref="G28" si="2">SUM(G25:G27)</f>
        <v>63090</v>
      </c>
    </row>
    <row r="30" spans="2:7" s="60" customFormat="1" ht="13.2" customHeight="1" x14ac:dyDescent="0.25">
      <c r="B30" s="60" t="s">
        <v>31</v>
      </c>
      <c r="F30" s="60">
        <f>+F13-SUM(F23,F28)</f>
        <v>0</v>
      </c>
      <c r="G30" s="60">
        <f t="shared" ref="G30" si="3">+G13-SUM(G23,G28)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2022-08-27T02:23:24Z</dcterms:modified>
</cp:coreProperties>
</file>