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5C0668B6-E677-4548-A680-913BD4E2C1DB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0" i="1"/>
  <c r="F23" i="1" l="1"/>
  <c r="F29" i="1" s="1"/>
  <c r="G15" i="1"/>
  <c r="G13" i="1"/>
  <c r="H16" i="1"/>
  <c r="I16" i="1" s="1"/>
  <c r="J16" i="1" s="1"/>
  <c r="K16" i="1" s="1"/>
  <c r="H14" i="1"/>
  <c r="I14" i="1" s="1"/>
  <c r="J14" i="1" s="1"/>
  <c r="K14" i="1" s="1"/>
  <c r="H9" i="1"/>
  <c r="I9" i="1" s="1"/>
  <c r="J9" i="1" s="1"/>
  <c r="K9" i="1" s="1"/>
  <c r="G8" i="1"/>
  <c r="G6" i="1"/>
  <c r="H7" i="1"/>
  <c r="I7" i="1" s="1"/>
  <c r="J7" i="1" s="1"/>
  <c r="K7" i="1" s="1"/>
  <c r="B30" i="1"/>
  <c r="B29" i="1"/>
  <c r="B24" i="1"/>
  <c r="B23" i="1"/>
  <c r="B20" i="1"/>
  <c r="B15" i="1"/>
  <c r="B19" i="1"/>
  <c r="B13" i="1"/>
  <c r="G33" i="1"/>
  <c r="H33" i="1" s="1"/>
  <c r="I33" i="1" s="1"/>
  <c r="J33" i="1" s="1"/>
  <c r="K33" i="1" s="1"/>
  <c r="G32" i="1"/>
  <c r="H32" i="1" s="1"/>
  <c r="I32" i="1" s="1"/>
  <c r="J32" i="1" s="1"/>
  <c r="K32" i="1" s="1"/>
  <c r="G27" i="1"/>
  <c r="H27" i="1" s="1"/>
  <c r="I27" i="1" s="1"/>
  <c r="J27" i="1" s="1"/>
  <c r="K27" i="1" s="1"/>
  <c r="G26" i="1"/>
  <c r="H26" i="1" s="1"/>
  <c r="I26" i="1" s="1"/>
  <c r="J26" i="1" s="1"/>
  <c r="K26" i="1" s="1"/>
  <c r="F10" i="1"/>
  <c r="F24" i="1"/>
  <c r="F30" i="1" s="1"/>
  <c r="G3" i="1"/>
  <c r="H3" i="1" s="1"/>
  <c r="I3" i="1" s="1"/>
  <c r="J3" i="1" s="1"/>
  <c r="K3" i="1" s="1"/>
  <c r="G19" i="1" l="1"/>
  <c r="G20" i="1"/>
  <c r="F25" i="1"/>
  <c r="H13" i="1"/>
  <c r="I13" i="1" s="1"/>
  <c r="J13" i="1" s="1"/>
  <c r="K13" i="1" s="1"/>
  <c r="H15" i="1"/>
  <c r="H6" i="1"/>
  <c r="H8" i="1"/>
  <c r="I8" i="1" s="1"/>
  <c r="J8" i="1" s="1"/>
  <c r="K8" i="1" s="1"/>
  <c r="F21" i="1"/>
  <c r="I6" i="1" l="1"/>
  <c r="H19" i="1"/>
  <c r="I15" i="1"/>
  <c r="H20" i="1"/>
  <c r="F31" i="1"/>
  <c r="G23" i="1"/>
  <c r="G29" i="1" s="1"/>
  <c r="J6" i="1" l="1"/>
  <c r="I19" i="1"/>
  <c r="J15" i="1"/>
  <c r="I20" i="1"/>
  <c r="H23" i="1"/>
  <c r="H29" i="1" s="1"/>
  <c r="K6" i="1" l="1"/>
  <c r="J19" i="1"/>
  <c r="K15" i="1"/>
  <c r="K20" i="1" s="1"/>
  <c r="J20" i="1"/>
  <c r="I23" i="1"/>
  <c r="I29" i="1" s="1"/>
  <c r="K19" i="1" l="1"/>
  <c r="K10" i="1"/>
  <c r="J23" i="1"/>
  <c r="J29" i="1" s="1"/>
  <c r="K23" i="1" l="1"/>
  <c r="K29" i="1" s="1"/>
  <c r="G10" i="1" l="1"/>
  <c r="H10" i="1" l="1"/>
  <c r="G24" i="1" l="1"/>
  <c r="G21" i="1"/>
  <c r="G25" i="1" l="1"/>
  <c r="G30" i="1"/>
  <c r="G31" i="1" s="1"/>
  <c r="I24" i="1"/>
  <c r="H24" i="1"/>
  <c r="I10" i="1"/>
  <c r="H21" i="1"/>
  <c r="I21" i="1"/>
  <c r="H25" i="1" l="1"/>
  <c r="H30" i="1"/>
  <c r="H31" i="1" s="1"/>
  <c r="I25" i="1"/>
  <c r="I30" i="1"/>
  <c r="I31" i="1" s="1"/>
  <c r="J10" i="1"/>
  <c r="K24" i="1" l="1"/>
  <c r="J21" i="1"/>
  <c r="J24" i="1"/>
  <c r="K21" i="1"/>
  <c r="J25" i="1" l="1"/>
  <c r="J30" i="1"/>
  <c r="J31" i="1" s="1"/>
  <c r="K25" i="1"/>
  <c r="K30" i="1"/>
  <c r="K31" i="1" s="1"/>
</calcChain>
</file>

<file path=xl/sharedStrings.xml><?xml version="1.0" encoding="utf-8"?>
<sst xmlns="http://schemas.openxmlformats.org/spreadsheetml/2006/main" count="32" uniqueCount="29">
  <si>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</si>
  <si>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</si>
  <si>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</si>
  <si>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</si>
  <si>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</si>
  <si>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</si>
  <si>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</si>
  <si>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TAM Market Sizing</t>
    </r>
  </si>
  <si>
    <t>TAM Market Sizing Template</t>
  </si>
  <si>
    <t>Large Enterprise</t>
  </si>
  <si>
    <t>TAM Market Sizing</t>
  </si>
  <si>
    <t>Total Addressable Customers</t>
  </si>
  <si>
    <t>($ in thousands)</t>
  </si>
  <si>
    <t>Total TAM Market Sizing</t>
  </si>
  <si>
    <t>Total Addressable Market (TAM)</t>
  </si>
  <si>
    <t>Serviceable Available Market (SAM)</t>
  </si>
  <si>
    <t>Serviceable Obtainable Market (SOM)</t>
  </si>
  <si>
    <t>n.a.</t>
  </si>
  <si>
    <t>Total Customers</t>
  </si>
  <si>
    <t>% Obtainable SME</t>
  </si>
  <si>
    <t>% Obtainable Large Enterprise</t>
  </si>
  <si>
    <t>% Growth in SME</t>
  </si>
  <si>
    <t>% Growth in Large Enterprise</t>
  </si>
  <si>
    <t>% Growth in SME ACV</t>
  </si>
  <si>
    <t>% Growth in Large Enterprise ACV</t>
  </si>
  <si>
    <t>% Serviceable Large Enterprise</t>
  </si>
  <si>
    <t>% Serviceable SME</t>
  </si>
  <si>
    <t>Annual Contract Value (ACV)</t>
  </si>
  <si>
    <t>Small and Mid-Sized Enterprise (SME)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</si>
</sst>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&quot;$&quot;#,##0_);\(&quot;$&quot;#,##0\);\-\-_);@_)"/>
    <numFmt numFmtId="166" formatCode="0&quot;A&quot;_)"/>
    <numFmt numFmtId="167" formatCode="0&quot;E&quot;_)"/>
    <numFmt numFmtId="168" formatCode="#,##0.0%_);\(#,##0.0%\);\-\-_);@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105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5" fillId="0" borderId="0" xfId="0" applyNumberFormat="1" applyFont="1" applyAlignment="1"/>
    <xf numFmtId="164" fontId="22" fillId="9" borderId="0" xfId="0" applyNumberFormat="1" applyFont="1" applyFill="1" applyAlignment="1"/>
    <xf numFmtId="164" fontId="24" fillId="9" borderId="0" xfId="0" applyNumberFormat="1" applyFont="1" applyFill="1" applyAlignment="1"/>
    <xf numFmtId="164" fontId="22" fillId="0" borderId="0" xfId="0" applyNumberFormat="1" applyFont="1" applyAlignment="1"/>
    <xf numFmtId="164" fontId="0" fillId="0" borderId="17" xfId="0" applyNumberFormat="1" applyFont="1" applyBorder="1" applyAlignment="1"/>
    <xf numFmtId="167" fontId="0" fillId="0" borderId="17" xfId="0" applyNumberFormat="1" applyFont="1" applyBorder="1" applyAlignment="1"/>
    <xf numFmtId="165" fontId="0" fillId="0" borderId="0" xfId="0" applyNumberFormat="1" applyFont="1" applyAlignment="1"/>
    <xf numFmtId="164" fontId="0" fillId="0" borderId="21" xfId="0" applyNumberFormat="1" applyFont="1" applyBorder="1" applyAlignment="1"/>
    <xf numFmtId="164" fontId="0" fillId="0" borderId="0" xfId="0" applyNumberFormat="1" applyFont="1" applyBorder="1" applyAlignment="1"/>
    <xf numFmtId="164" fontId="25" fillId="0" borderId="0" xfId="0" applyNumberFormat="1" applyFont="1" applyBorder="1" applyAlignment="1"/>
    <xf numFmtId="165" fontId="0" fillId="0" borderId="0" xfId="0" applyNumberFormat="1" applyFont="1" applyBorder="1" applyAlignment="1"/>
    <xf numFmtId="168" fontId="0" fillId="0" borderId="0" xfId="0" applyNumberFormat="1" applyFont="1" applyBorder="1" applyAlignment="1">
      <alignment horizontal="right"/>
    </xf>
    <xf numFmtId="164" fontId="22" fillId="14" borderId="18" xfId="0" applyNumberFormat="1" applyFont="1" applyFill="1" applyBorder="1" applyAlignment="1"/>
    <xf numFmtId="164" fontId="22" fillId="14" borderId="19" xfId="0" applyNumberFormat="1" applyFont="1" applyFill="1" applyBorder="1" applyAlignment="1"/>
    <xf numFmtId="164" fontId="22" fillId="13" borderId="18" xfId="0" applyNumberFormat="1" applyFont="1" applyFill="1" applyBorder="1" applyAlignment="1"/>
    <xf numFmtId="164" fontId="22" fillId="13" borderId="19" xfId="0" applyNumberFormat="1" applyFont="1" applyFill="1" applyBorder="1" applyAlignment="1"/>
    <xf numFmtId="164" fontId="22" fillId="15" borderId="18" xfId="0" applyNumberFormat="1" applyFont="1" applyFill="1" applyBorder="1" applyAlignment="1"/>
    <xf numFmtId="164" fontId="22" fillId="15" borderId="19" xfId="0" applyNumberFormat="1" applyFont="1" applyFill="1" applyBorder="1" applyAlignment="1"/>
    <xf numFmtId="164" fontId="0" fillId="0" borderId="0" xfId="0" applyNumberFormat="1" applyFont="1" applyBorder="1" applyAlignment="1">
      <alignment horizontal="left" indent="1"/>
    </xf>
    <xf numFmtId="164" fontId="22" fillId="0" borderId="17" xfId="0" applyNumberFormat="1" applyFont="1" applyBorder="1" applyAlignment="1"/>
    <xf numFmtId="165" fontId="22" fillId="14" borderId="19" xfId="0" applyNumberFormat="1" applyFont="1" applyFill="1" applyBorder="1" applyAlignment="1"/>
    <xf numFmtId="165" fontId="24" fillId="14" borderId="19" xfId="0" applyNumberFormat="1" applyFont="1" applyFill="1" applyBorder="1" applyAlignment="1"/>
    <xf numFmtId="165" fontId="24" fillId="14" borderId="20" xfId="0" applyNumberFormat="1" applyFont="1" applyFill="1" applyBorder="1" applyAlignment="1"/>
    <xf numFmtId="168" fontId="0" fillId="0" borderId="0" xfId="0" applyNumberFormat="1" applyFont="1" applyAlignment="1"/>
    <xf numFmtId="165" fontId="22" fillId="13" borderId="19" xfId="0" applyNumberFormat="1" applyFont="1" applyFill="1" applyBorder="1" applyAlignment="1"/>
    <xf numFmtId="165" fontId="24" fillId="13" borderId="19" xfId="0" applyNumberFormat="1" applyFont="1" applyFill="1" applyBorder="1" applyAlignment="1"/>
    <xf numFmtId="165" fontId="24" fillId="13" borderId="20" xfId="0" applyNumberFormat="1" applyFont="1" applyFill="1" applyBorder="1" applyAlignment="1"/>
    <xf numFmtId="165" fontId="22" fillId="15" borderId="19" xfId="0" applyNumberFormat="1" applyFont="1" applyFill="1" applyBorder="1" applyAlignment="1"/>
    <xf numFmtId="165" fontId="24" fillId="15" borderId="19" xfId="0" applyNumberFormat="1" applyFont="1" applyFill="1" applyBorder="1" applyAlignment="1"/>
    <xf numFmtId="165" fontId="24" fillId="15" borderId="20" xfId="0" applyNumberFormat="1" applyFont="1" applyFill="1" applyBorder="1" applyAlignment="1"/>
    <xf numFmtId="164" fontId="22" fillId="12" borderId="0" xfId="0" applyNumberFormat="1" applyFont="1" applyFill="1" applyAlignment="1"/>
    <xf numFmtId="164" fontId="0" fillId="12" borderId="0" xfId="0" applyNumberFormat="1" applyFont="1" applyFill="1" applyAlignment="1"/>
    <xf numFmtId="164" fontId="25" fillId="12" borderId="0" xfId="0" applyNumberFormat="1" applyFont="1" applyFill="1" applyAlignment="1"/>
    <xf numFmtId="165" fontId="0" fillId="0" borderId="21" xfId="0" applyNumberFormat="1" applyFont="1" applyBorder="1" applyAlignment="1"/>
    <xf numFmtId="165" fontId="25" fillId="0" borderId="21" xfId="0" applyNumberFormat="1" applyFont="1" applyBorder="1" applyAlignment="1"/>
    <xf numFmtId="168" fontId="23" fillId="0" borderId="0" xfId="0" applyNumberFormat="1" applyFont="1" applyFill="1" applyBorder="1" applyAlignment="1">
      <alignment horizontal="right"/>
    </xf>
    <xf numFmtId="165" fontId="25" fillId="0" borderId="0" xfId="0" applyNumberFormat="1" applyFont="1" applyBorder="1" applyAlignment="1"/>
    <xf numFmtId="166" fontId="0" fillId="0" borderId="23" xfId="0" applyNumberFormat="1" applyFont="1" applyBorder="1" applyAlignment="1"/>
    <xf numFmtId="164" fontId="0" fillId="0" borderId="24" xfId="0" applyNumberFormat="1" applyFont="1" applyBorder="1" applyAlignment="1"/>
    <xf numFmtId="164" fontId="0" fillId="12" borderId="24" xfId="0" applyNumberFormat="1" applyFont="1" applyFill="1" applyBorder="1" applyAlignment="1"/>
    <xf numFmtId="164" fontId="23" fillId="0" borderId="22" xfId="0" applyNumberFormat="1" applyFont="1" applyBorder="1" applyAlignment="1"/>
    <xf numFmtId="168" fontId="25" fillId="0" borderId="24" xfId="0" applyNumberFormat="1" applyFont="1" applyBorder="1" applyAlignment="1">
      <alignment horizontal="right"/>
    </xf>
    <xf numFmtId="164" fontId="23" fillId="0" borderId="24" xfId="0" applyNumberFormat="1" applyFont="1" applyBorder="1" applyAlignment="1"/>
    <xf numFmtId="164" fontId="22" fillId="0" borderId="23" xfId="0" applyNumberFormat="1" applyFont="1" applyBorder="1" applyAlignment="1"/>
    <xf numFmtId="165" fontId="23" fillId="0" borderId="22" xfId="0" applyNumberFormat="1" applyFont="1" applyBorder="1" applyAlignment="1"/>
    <xf numFmtId="165" fontId="23" fillId="0" borderId="24" xfId="0" applyNumberFormat="1" applyFont="1" applyBorder="1" applyAlignment="1"/>
    <xf numFmtId="165" fontId="0" fillId="0" borderId="22" xfId="0" applyNumberFormat="1" applyFont="1" applyBorder="1" applyAlignment="1"/>
    <xf numFmtId="165" fontId="22" fillId="14" borderId="20" xfId="0" applyNumberFormat="1" applyFont="1" applyFill="1" applyBorder="1" applyAlignment="1"/>
    <xf numFmtId="165" fontId="0" fillId="0" borderId="24" xfId="0" applyNumberFormat="1" applyFont="1" applyBorder="1" applyAlignment="1"/>
    <xf numFmtId="165" fontId="22" fillId="13" borderId="20" xfId="0" applyNumberFormat="1" applyFont="1" applyFill="1" applyBorder="1" applyAlignment="1"/>
    <xf numFmtId="168" fontId="23" fillId="0" borderId="24" xfId="0" applyNumberFormat="1" applyFont="1" applyBorder="1" applyAlignment="1"/>
    <xf numFmtId="165" fontId="22" fillId="15" borderId="20" xfId="0" applyNumberFormat="1" applyFont="1" applyFill="1" applyBorder="1" applyAlignment="1"/>
    <xf numFmtId="164" fontId="0" fillId="0" borderId="0" xfId="0" applyNumberFormat="1" applyFont="1" applyAlignment="1">
      <alignment horizontal="left" indent="1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tam-market-sizing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86" t="s">
        <v>6</v>
      </c>
      <c r="O3" s="87"/>
      <c r="P3" s="87"/>
      <c r="Q3" s="87"/>
      <c r="R3" s="87"/>
      <c r="S3" s="87"/>
      <c r="T3" s="87"/>
      <c r="U3" s="8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89"/>
      <c r="O4" s="90"/>
      <c r="P4" s="90"/>
      <c r="Q4" s="90"/>
      <c r="R4" s="90"/>
      <c r="S4" s="90"/>
      <c r="T4" s="90"/>
      <c r="U4" s="9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89"/>
      <c r="O5" s="90"/>
      <c r="P5" s="90"/>
      <c r="Q5" s="90"/>
      <c r="R5" s="90"/>
      <c r="S5" s="90"/>
      <c r="T5" s="90"/>
      <c r="U5" s="9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92"/>
      <c r="O6" s="93"/>
      <c r="P6" s="93"/>
      <c r="Q6" s="93"/>
      <c r="R6" s="93"/>
      <c r="S6" s="93"/>
      <c r="T6" s="93"/>
      <c r="U6" s="94"/>
      <c r="V6" s="8"/>
    </row>
    <row r="7" spans="2:22" ht="13.2" customHeight="1" x14ac:dyDescent="0.25">
      <c r="B7" s="19"/>
      <c r="C7" s="95" t="s">
        <v>8</v>
      </c>
      <c r="D7" s="95"/>
      <c r="E7" s="95"/>
      <c r="F7" s="95"/>
      <c r="G7" s="95"/>
      <c r="H7" s="95"/>
      <c r="I7" s="95"/>
      <c r="J7" s="95"/>
      <c r="K7" s="9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95"/>
      <c r="D8" s="95"/>
      <c r="E8" s="95"/>
      <c r="F8" s="95"/>
      <c r="G8" s="95"/>
      <c r="H8" s="95"/>
      <c r="I8" s="95"/>
      <c r="J8" s="95"/>
      <c r="K8" s="95"/>
      <c r="L8" s="17"/>
      <c r="M8" s="9"/>
      <c r="N8" s="86" t="s">
        <v>5</v>
      </c>
      <c r="O8" s="87"/>
      <c r="P8" s="87"/>
      <c r="Q8" s="87"/>
      <c r="R8" s="87"/>
      <c r="S8" s="87"/>
      <c r="T8" s="87"/>
      <c r="U8" s="8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89"/>
      <c r="O9" s="90"/>
      <c r="P9" s="90"/>
      <c r="Q9" s="90"/>
      <c r="R9" s="90"/>
      <c r="S9" s="90"/>
      <c r="T9" s="90"/>
      <c r="U9" s="9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89"/>
      <c r="O10" s="90"/>
      <c r="P10" s="90"/>
      <c r="Q10" s="90"/>
      <c r="R10" s="90"/>
      <c r="S10" s="90"/>
      <c r="T10" s="90"/>
      <c r="U10" s="91"/>
      <c r="V10" s="8"/>
    </row>
    <row r="11" spans="2:22" ht="13.2" customHeight="1" x14ac:dyDescent="0.25">
      <c r="B11" s="11"/>
      <c r="C11" s="96" t="s">
        <v>7</v>
      </c>
      <c r="D11" s="97"/>
      <c r="E11" s="97"/>
      <c r="F11" s="97"/>
      <c r="G11" s="97"/>
      <c r="H11" s="97"/>
      <c r="I11" s="97"/>
      <c r="J11" s="97"/>
      <c r="K11" s="98"/>
      <c r="L11" s="10"/>
      <c r="M11" s="9"/>
      <c r="N11" s="92"/>
      <c r="O11" s="93"/>
      <c r="P11" s="93"/>
      <c r="Q11" s="93"/>
      <c r="R11" s="93"/>
      <c r="S11" s="93"/>
      <c r="T11" s="93"/>
      <c r="U11" s="94"/>
      <c r="V11" s="8"/>
    </row>
    <row r="12" spans="2:22" ht="13.2" customHeight="1" x14ac:dyDescent="0.25">
      <c r="B12" s="11"/>
      <c r="C12" s="99"/>
      <c r="D12" s="100"/>
      <c r="E12" s="100"/>
      <c r="F12" s="100"/>
      <c r="G12" s="100"/>
      <c r="H12" s="100"/>
      <c r="I12" s="100"/>
      <c r="J12" s="100"/>
      <c r="K12" s="10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99"/>
      <c r="D13" s="100"/>
      <c r="E13" s="100"/>
      <c r="F13" s="100"/>
      <c r="G13" s="100"/>
      <c r="H13" s="100"/>
      <c r="I13" s="100"/>
      <c r="J13" s="100"/>
      <c r="K13" s="101"/>
      <c r="L13" s="10"/>
      <c r="M13" s="9"/>
      <c r="N13" s="86" t="s">
        <v>4</v>
      </c>
      <c r="O13" s="87"/>
      <c r="P13" s="87"/>
      <c r="Q13" s="87"/>
      <c r="R13" s="87"/>
      <c r="S13" s="87"/>
      <c r="T13" s="87"/>
      <c r="U13" s="88"/>
      <c r="V13" s="8"/>
    </row>
    <row r="14" spans="2:22" ht="13.2" customHeight="1" x14ac:dyDescent="0.25">
      <c r="B14" s="11"/>
      <c r="C14" s="99"/>
      <c r="D14" s="100"/>
      <c r="E14" s="100"/>
      <c r="F14" s="100"/>
      <c r="G14" s="100"/>
      <c r="H14" s="100"/>
      <c r="I14" s="100"/>
      <c r="J14" s="100"/>
      <c r="K14" s="101"/>
      <c r="L14" s="14"/>
      <c r="M14" s="9"/>
      <c r="N14" s="89"/>
      <c r="O14" s="90"/>
      <c r="P14" s="90"/>
      <c r="Q14" s="90"/>
      <c r="R14" s="90"/>
      <c r="S14" s="90"/>
      <c r="T14" s="90"/>
      <c r="U14" s="91"/>
      <c r="V14" s="8"/>
    </row>
    <row r="15" spans="2:22" ht="13.2" customHeight="1" x14ac:dyDescent="0.25">
      <c r="B15" s="11"/>
      <c r="C15" s="99"/>
      <c r="D15" s="100"/>
      <c r="E15" s="100"/>
      <c r="F15" s="100"/>
      <c r="G15" s="100"/>
      <c r="H15" s="100"/>
      <c r="I15" s="100"/>
      <c r="J15" s="100"/>
      <c r="K15" s="101"/>
      <c r="L15" s="10"/>
      <c r="M15" s="9"/>
      <c r="N15" s="89"/>
      <c r="O15" s="90"/>
      <c r="P15" s="90"/>
      <c r="Q15" s="90"/>
      <c r="R15" s="90"/>
      <c r="S15" s="90"/>
      <c r="T15" s="90"/>
      <c r="U15" s="91"/>
      <c r="V15" s="8"/>
    </row>
    <row r="16" spans="2:22" ht="13.2" customHeight="1" x14ac:dyDescent="0.25">
      <c r="B16" s="11"/>
      <c r="C16" s="102"/>
      <c r="D16" s="103"/>
      <c r="E16" s="103"/>
      <c r="F16" s="103"/>
      <c r="G16" s="103"/>
      <c r="H16" s="103"/>
      <c r="I16" s="103"/>
      <c r="J16" s="103"/>
      <c r="K16" s="104"/>
      <c r="L16" s="10"/>
      <c r="M16" s="9"/>
      <c r="N16" s="92"/>
      <c r="O16" s="93"/>
      <c r="P16" s="93"/>
      <c r="Q16" s="93"/>
      <c r="R16" s="93"/>
      <c r="S16" s="93"/>
      <c r="T16" s="93"/>
      <c r="U16" s="9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84" t="s">
        <v>3</v>
      </c>
      <c r="D18" s="84"/>
      <c r="E18" s="84"/>
      <c r="F18" s="84"/>
      <c r="G18" s="84"/>
      <c r="H18" s="84"/>
      <c r="I18" s="84"/>
      <c r="J18" s="84"/>
      <c r="K18" s="84"/>
      <c r="L18" s="10"/>
      <c r="M18" s="9"/>
      <c r="N18" s="86" t="s">
        <v>2</v>
      </c>
      <c r="O18" s="87"/>
      <c r="P18" s="87"/>
      <c r="Q18" s="87"/>
      <c r="R18" s="87"/>
      <c r="S18" s="87"/>
      <c r="T18" s="87"/>
      <c r="U18" s="88"/>
      <c r="V18" s="8"/>
    </row>
    <row r="19" spans="2:22" ht="13.2" customHeight="1" x14ac:dyDescent="0.25">
      <c r="B19" s="11"/>
      <c r="C19" s="84"/>
      <c r="D19" s="84"/>
      <c r="E19" s="84"/>
      <c r="F19" s="84"/>
      <c r="G19" s="84"/>
      <c r="H19" s="84"/>
      <c r="I19" s="84"/>
      <c r="J19" s="84"/>
      <c r="K19" s="84"/>
      <c r="L19" s="10"/>
      <c r="M19" s="9"/>
      <c r="N19" s="89"/>
      <c r="O19" s="90"/>
      <c r="P19" s="90"/>
      <c r="Q19" s="90"/>
      <c r="R19" s="90"/>
      <c r="S19" s="90"/>
      <c r="T19" s="90"/>
      <c r="U19" s="91"/>
      <c r="V19" s="8"/>
    </row>
    <row r="20" spans="2:22" ht="13.2" customHeight="1" x14ac:dyDescent="0.25">
      <c r="B20" s="11"/>
      <c r="C20" s="84"/>
      <c r="D20" s="84"/>
      <c r="E20" s="84"/>
      <c r="F20" s="84"/>
      <c r="G20" s="84"/>
      <c r="H20" s="84"/>
      <c r="I20" s="84"/>
      <c r="J20" s="84"/>
      <c r="K20" s="84"/>
      <c r="L20" s="10"/>
      <c r="M20" s="9"/>
      <c r="N20" s="89"/>
      <c r="O20" s="90"/>
      <c r="P20" s="90"/>
      <c r="Q20" s="90"/>
      <c r="R20" s="90"/>
      <c r="S20" s="90"/>
      <c r="T20" s="90"/>
      <c r="U20" s="91"/>
      <c r="V20" s="8"/>
    </row>
    <row r="21" spans="2:22" ht="13.2" customHeight="1" x14ac:dyDescent="0.25">
      <c r="B21" s="11"/>
      <c r="C21" s="84"/>
      <c r="D21" s="84"/>
      <c r="E21" s="84"/>
      <c r="F21" s="84"/>
      <c r="G21" s="84"/>
      <c r="H21" s="84"/>
      <c r="I21" s="84"/>
      <c r="J21" s="84"/>
      <c r="K21" s="84"/>
      <c r="L21" s="10"/>
      <c r="M21" s="9"/>
      <c r="N21" s="92"/>
      <c r="O21" s="93"/>
      <c r="P21" s="93"/>
      <c r="Q21" s="93"/>
      <c r="R21" s="93"/>
      <c r="S21" s="93"/>
      <c r="T21" s="93"/>
      <c r="U21" s="94"/>
      <c r="V21" s="8"/>
    </row>
    <row r="22" spans="2:22" ht="13.2" customHeight="1" x14ac:dyDescent="0.25">
      <c r="B22" s="11"/>
      <c r="C22" s="84"/>
      <c r="D22" s="84"/>
      <c r="E22" s="84"/>
      <c r="F22" s="84"/>
      <c r="G22" s="84"/>
      <c r="H22" s="84"/>
      <c r="I22" s="84"/>
      <c r="J22" s="84"/>
      <c r="K22" s="8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84"/>
      <c r="D23" s="84"/>
      <c r="E23" s="84"/>
      <c r="F23" s="84"/>
      <c r="G23" s="84"/>
      <c r="H23" s="84"/>
      <c r="I23" s="84"/>
      <c r="J23" s="84"/>
      <c r="K23" s="84"/>
      <c r="L23" s="10"/>
      <c r="M23" s="9"/>
      <c r="N23" s="86" t="s">
        <v>1</v>
      </c>
      <c r="O23" s="87"/>
      <c r="P23" s="87"/>
      <c r="Q23" s="87"/>
      <c r="R23" s="87"/>
      <c r="S23" s="87"/>
      <c r="T23" s="87"/>
      <c r="U23" s="88"/>
      <c r="V23" s="8"/>
    </row>
    <row r="24" spans="2:22" ht="13.2" customHeight="1" x14ac:dyDescent="0.25">
      <c r="B24" s="11"/>
      <c r="C24" s="85" t="s">
        <v>0</v>
      </c>
      <c r="D24" s="85"/>
      <c r="E24" s="85"/>
      <c r="F24" s="85"/>
      <c r="G24" s="85"/>
      <c r="H24" s="85"/>
      <c r="I24" s="85"/>
      <c r="J24" s="85"/>
      <c r="K24" s="85"/>
      <c r="L24" s="10"/>
      <c r="M24" s="9"/>
      <c r="N24" s="89"/>
      <c r="O24" s="90"/>
      <c r="P24" s="90"/>
      <c r="Q24" s="90"/>
      <c r="R24" s="90"/>
      <c r="S24" s="90"/>
      <c r="T24" s="90"/>
      <c r="U24" s="91"/>
      <c r="V24" s="8"/>
    </row>
    <row r="25" spans="2:22" ht="13.2" customHeight="1" x14ac:dyDescent="0.25">
      <c r="B25" s="11"/>
      <c r="C25" s="85"/>
      <c r="D25" s="85"/>
      <c r="E25" s="85"/>
      <c r="F25" s="85"/>
      <c r="G25" s="85"/>
      <c r="H25" s="85"/>
      <c r="I25" s="85"/>
      <c r="J25" s="85"/>
      <c r="K25" s="85"/>
      <c r="L25" s="10"/>
      <c r="M25" s="9"/>
      <c r="N25" s="89"/>
      <c r="O25" s="90"/>
      <c r="P25" s="90"/>
      <c r="Q25" s="90"/>
      <c r="R25" s="90"/>
      <c r="S25" s="90"/>
      <c r="T25" s="90"/>
      <c r="U25" s="91"/>
      <c r="V25" s="8"/>
    </row>
    <row r="26" spans="2:22" ht="13.2" customHeight="1" x14ac:dyDescent="0.25">
      <c r="B26" s="11"/>
      <c r="C26" s="85"/>
      <c r="D26" s="85"/>
      <c r="E26" s="85"/>
      <c r="F26" s="85"/>
      <c r="G26" s="85"/>
      <c r="H26" s="85"/>
      <c r="I26" s="85"/>
      <c r="J26" s="85"/>
      <c r="K26" s="85"/>
      <c r="L26" s="10"/>
      <c r="M26" s="9"/>
      <c r="N26" s="92"/>
      <c r="O26" s="93"/>
      <c r="P26" s="93"/>
      <c r="Q26" s="93"/>
      <c r="R26" s="93"/>
      <c r="S26" s="93"/>
      <c r="T26" s="93"/>
      <c r="U26" s="9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n5TntzPXWEo/tn5msKamzGcvEU4KVapDg6nIow/5ljFqLz+SwZI9H0u3fLyXbwsySE1/sd6nFiObeNmIVsCalg==" saltValue="WPzfhIz7bd6YXHszhr/ta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Altman Z-Score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K33"/>
  <sheetViews>
    <sheetView showGridLines="0" zoomScaleNormal="100" workbookViewId="0"/>
  </sheetViews>
  <sheetFormatPr defaultColWidth="9.44140625" defaultRowHeight="13.2" customHeight="1" x14ac:dyDescent="0.25"/>
  <cols>
    <col min="1" max="1" width="2.21875" style="30" bestFit="1" customWidth="1"/>
    <col min="2" max="7" width="9.33203125" style="30" customWidth="1"/>
    <col min="8" max="11" width="9.33203125" style="31" customWidth="1"/>
    <col min="12" max="16384" width="9.44140625" style="30"/>
  </cols>
  <sheetData>
    <row r="2" spans="1:11" s="34" customFormat="1" ht="13.2" customHeight="1" x14ac:dyDescent="0.25">
      <c r="A2" s="30"/>
      <c r="B2" s="32" t="s">
        <v>10</v>
      </c>
      <c r="C2" s="32"/>
      <c r="D2" s="32"/>
      <c r="E2" s="32"/>
      <c r="F2" s="32"/>
      <c r="G2" s="32"/>
      <c r="H2" s="33"/>
      <c r="I2" s="33"/>
      <c r="J2" s="33"/>
      <c r="K2" s="33"/>
    </row>
    <row r="3" spans="1:11" ht="13.2" customHeight="1" x14ac:dyDescent="0.25">
      <c r="B3" s="35" t="s">
        <v>12</v>
      </c>
      <c r="C3" s="35"/>
      <c r="D3" s="35"/>
      <c r="E3" s="35"/>
      <c r="F3" s="68">
        <v>2021</v>
      </c>
      <c r="G3" s="36">
        <f>+F3+1</f>
        <v>2022</v>
      </c>
      <c r="H3" s="36">
        <f t="shared" ref="H3:K3" si="0">+G3+1</f>
        <v>2023</v>
      </c>
      <c r="I3" s="36">
        <f t="shared" si="0"/>
        <v>2024</v>
      </c>
      <c r="J3" s="36">
        <f t="shared" si="0"/>
        <v>2025</v>
      </c>
      <c r="K3" s="36">
        <f t="shared" si="0"/>
        <v>2026</v>
      </c>
    </row>
    <row r="4" spans="1:11" ht="13.2" customHeight="1" x14ac:dyDescent="0.25">
      <c r="F4" s="69"/>
    </row>
    <row r="5" spans="1:11" ht="13.2" customHeight="1" x14ac:dyDescent="0.25">
      <c r="B5" s="61" t="s">
        <v>11</v>
      </c>
      <c r="C5" s="61"/>
      <c r="D5" s="61"/>
      <c r="E5" s="62"/>
      <c r="F5" s="70"/>
      <c r="G5" s="62"/>
      <c r="H5" s="63"/>
      <c r="I5" s="63"/>
      <c r="J5" s="63"/>
      <c r="K5" s="63"/>
    </row>
    <row r="6" spans="1:11" ht="13.2" customHeight="1" x14ac:dyDescent="0.25">
      <c r="B6" s="38" t="s">
        <v>28</v>
      </c>
      <c r="C6" s="38"/>
      <c r="D6" s="38"/>
      <c r="E6" s="38"/>
      <c r="F6" s="71">
        <v>2500</v>
      </c>
      <c r="G6" s="38">
        <f>+F6*(1+G7)</f>
        <v>2625</v>
      </c>
      <c r="H6" s="38">
        <f t="shared" ref="H6:K6" si="1">+G6*(1+H7)</f>
        <v>2756.25</v>
      </c>
      <c r="I6" s="38">
        <f t="shared" si="1"/>
        <v>2894.0625</v>
      </c>
      <c r="J6" s="38">
        <f t="shared" si="1"/>
        <v>3038.765625</v>
      </c>
      <c r="K6" s="38">
        <f t="shared" si="1"/>
        <v>3190.7039062500003</v>
      </c>
    </row>
    <row r="7" spans="1:11" ht="13.2" customHeight="1" x14ac:dyDescent="0.25">
      <c r="B7" s="49" t="s">
        <v>21</v>
      </c>
      <c r="C7" s="39"/>
      <c r="D7" s="39"/>
      <c r="E7" s="39"/>
      <c r="F7" s="72" t="s">
        <v>17</v>
      </c>
      <c r="G7" s="66">
        <v>0.05</v>
      </c>
      <c r="H7" s="42">
        <f>+G7</f>
        <v>0.05</v>
      </c>
      <c r="I7" s="42">
        <f t="shared" ref="I7:K7" si="2">+H7</f>
        <v>0.05</v>
      </c>
      <c r="J7" s="42">
        <f t="shared" si="2"/>
        <v>0.05</v>
      </c>
      <c r="K7" s="42">
        <f t="shared" si="2"/>
        <v>0.05</v>
      </c>
    </row>
    <row r="8" spans="1:11" ht="13.2" customHeight="1" x14ac:dyDescent="0.25">
      <c r="B8" s="30" t="s">
        <v>9</v>
      </c>
      <c r="F8" s="73">
        <v>200</v>
      </c>
      <c r="G8" s="39">
        <f>+F8*(1+G9)</f>
        <v>204</v>
      </c>
      <c r="H8" s="39">
        <f t="shared" ref="H8" si="3">+G8*(1+H9)</f>
        <v>208.08</v>
      </c>
      <c r="I8" s="39">
        <f t="shared" ref="I8" si="4">+H8*(1+I9)</f>
        <v>212.24160000000001</v>
      </c>
      <c r="J8" s="39">
        <f t="shared" ref="J8" si="5">+I8*(1+J9)</f>
        <v>216.48643200000001</v>
      </c>
      <c r="K8" s="39">
        <f t="shared" ref="K8" si="6">+J8*(1+K9)</f>
        <v>220.81616064000002</v>
      </c>
    </row>
    <row r="9" spans="1:11" ht="13.2" customHeight="1" x14ac:dyDescent="0.25">
      <c r="B9" s="49" t="s">
        <v>22</v>
      </c>
      <c r="F9" s="72" t="s">
        <v>17</v>
      </c>
      <c r="G9" s="66">
        <v>0.02</v>
      </c>
      <c r="H9" s="42">
        <f>+G9</f>
        <v>0.02</v>
      </c>
      <c r="I9" s="42">
        <f t="shared" ref="I9:K9" si="7">+H9</f>
        <v>0.02</v>
      </c>
      <c r="J9" s="42">
        <f t="shared" si="7"/>
        <v>0.02</v>
      </c>
      <c r="K9" s="42">
        <f t="shared" si="7"/>
        <v>0.02</v>
      </c>
    </row>
    <row r="10" spans="1:11" s="34" customFormat="1" ht="13.2" customHeight="1" x14ac:dyDescent="0.25">
      <c r="B10" s="50" t="s">
        <v>18</v>
      </c>
      <c r="C10" s="50"/>
      <c r="D10" s="50"/>
      <c r="E10" s="50"/>
      <c r="F10" s="74">
        <f t="shared" ref="F10:K10" si="8">+F6+F8</f>
        <v>2700</v>
      </c>
      <c r="G10" s="50">
        <f t="shared" si="8"/>
        <v>2829</v>
      </c>
      <c r="H10" s="50">
        <f t="shared" si="8"/>
        <v>2964.33</v>
      </c>
      <c r="I10" s="50">
        <f t="shared" si="8"/>
        <v>3106.3040999999998</v>
      </c>
      <c r="J10" s="50">
        <f t="shared" si="8"/>
        <v>3255.2520570000001</v>
      </c>
      <c r="K10" s="50">
        <f t="shared" si="8"/>
        <v>3411.5200668900002</v>
      </c>
    </row>
    <row r="11" spans="1:11" ht="13.2" customHeight="1" x14ac:dyDescent="0.25">
      <c r="F11" s="69"/>
    </row>
    <row r="12" spans="1:11" ht="13.2" customHeight="1" x14ac:dyDescent="0.25">
      <c r="B12" s="61" t="s">
        <v>27</v>
      </c>
      <c r="C12" s="61"/>
      <c r="D12" s="61"/>
      <c r="E12" s="62"/>
      <c r="F12" s="70"/>
      <c r="G12" s="62"/>
      <c r="H12" s="63"/>
      <c r="I12" s="63"/>
      <c r="J12" s="63"/>
      <c r="K12" s="63"/>
    </row>
    <row r="13" spans="1:11" ht="13.2" customHeight="1" x14ac:dyDescent="0.25">
      <c r="B13" s="38" t="str">
        <f>+$B$6</f>
        <v>Small and Mid-Sized Enterprise (SME)</v>
      </c>
      <c r="C13" s="38"/>
      <c r="D13" s="38"/>
      <c r="E13" s="38"/>
      <c r="F13" s="75">
        <v>50</v>
      </c>
      <c r="G13" s="64">
        <f>+F13*(1+G14)</f>
        <v>51.249999999999993</v>
      </c>
      <c r="H13" s="64">
        <f t="shared" ref="H13:K13" si="9">+G13*(1+H14)</f>
        <v>52.531249999999986</v>
      </c>
      <c r="I13" s="64">
        <f t="shared" si="9"/>
        <v>53.844531249999982</v>
      </c>
      <c r="J13" s="64">
        <f t="shared" si="9"/>
        <v>55.19064453124998</v>
      </c>
      <c r="K13" s="64">
        <f t="shared" si="9"/>
        <v>56.570410644531222</v>
      </c>
    </row>
    <row r="14" spans="1:11" ht="13.2" customHeight="1" x14ac:dyDescent="0.25">
      <c r="B14" s="49" t="s">
        <v>23</v>
      </c>
      <c r="C14" s="39"/>
      <c r="D14" s="39"/>
      <c r="E14" s="39"/>
      <c r="F14" s="72" t="s">
        <v>17</v>
      </c>
      <c r="G14" s="66">
        <v>2.5000000000000001E-2</v>
      </c>
      <c r="H14" s="42">
        <f>+G14</f>
        <v>2.5000000000000001E-2</v>
      </c>
      <c r="I14" s="42">
        <f t="shared" ref="I14:K14" si="10">+H14</f>
        <v>2.5000000000000001E-2</v>
      </c>
      <c r="J14" s="42">
        <f t="shared" si="10"/>
        <v>2.5000000000000001E-2</v>
      </c>
      <c r="K14" s="42">
        <f t="shared" si="10"/>
        <v>2.5000000000000001E-2</v>
      </c>
    </row>
    <row r="15" spans="1:11" ht="13.2" customHeight="1" x14ac:dyDescent="0.25">
      <c r="B15" s="30" t="str">
        <f>+$B$8</f>
        <v>Large Enterprise</v>
      </c>
      <c r="F15" s="76">
        <v>400</v>
      </c>
      <c r="G15" s="37">
        <f>+F15*(1+G16)</f>
        <v>420</v>
      </c>
      <c r="H15" s="37">
        <f t="shared" ref="H15:K15" si="11">+G15*(1+H16)</f>
        <v>441</v>
      </c>
      <c r="I15" s="37">
        <f t="shared" si="11"/>
        <v>463.05</v>
      </c>
      <c r="J15" s="37">
        <f t="shared" si="11"/>
        <v>486.20250000000004</v>
      </c>
      <c r="K15" s="37">
        <f t="shared" si="11"/>
        <v>510.51262500000007</v>
      </c>
    </row>
    <row r="16" spans="1:11" ht="13.2" customHeight="1" x14ac:dyDescent="0.25">
      <c r="B16" s="49" t="s">
        <v>24</v>
      </c>
      <c r="F16" s="72" t="s">
        <v>17</v>
      </c>
      <c r="G16" s="66">
        <v>0.05</v>
      </c>
      <c r="H16" s="42">
        <f>+G16</f>
        <v>0.05</v>
      </c>
      <c r="I16" s="42">
        <f t="shared" ref="I16:K16" si="12">+H16</f>
        <v>0.05</v>
      </c>
      <c r="J16" s="42">
        <f t="shared" si="12"/>
        <v>0.05</v>
      </c>
      <c r="K16" s="42">
        <f t="shared" si="12"/>
        <v>0.05</v>
      </c>
    </row>
    <row r="17" spans="2:11" s="39" customFormat="1" ht="13.2" customHeight="1" x14ac:dyDescent="0.25">
      <c r="F17" s="69"/>
      <c r="H17" s="40"/>
      <c r="I17" s="40"/>
      <c r="J17" s="40"/>
      <c r="K17" s="40"/>
    </row>
    <row r="18" spans="2:11" ht="13.2" customHeight="1" x14ac:dyDescent="0.25">
      <c r="B18" s="61" t="s">
        <v>14</v>
      </c>
      <c r="C18" s="61"/>
      <c r="D18" s="61"/>
      <c r="E18" s="62"/>
      <c r="F18" s="70"/>
      <c r="G18" s="62"/>
      <c r="H18" s="63"/>
      <c r="I18" s="63"/>
      <c r="J18" s="63"/>
      <c r="K18" s="63"/>
    </row>
    <row r="19" spans="2:11" ht="13.2" customHeight="1" x14ac:dyDescent="0.25">
      <c r="B19" s="38" t="str">
        <f>+$B$6</f>
        <v>Small and Mid-Sized Enterprise (SME)</v>
      </c>
      <c r="C19" s="38"/>
      <c r="D19" s="38"/>
      <c r="E19" s="38"/>
      <c r="F19" s="77">
        <f>+PRODUCT(F6,F13)</f>
        <v>125000</v>
      </c>
      <c r="G19" s="64">
        <f>+PRODUCT(G6,G13)</f>
        <v>134531.24999999997</v>
      </c>
      <c r="H19" s="65">
        <f t="shared" ref="H19:K19" si="13">+PRODUCT(H6,H13)</f>
        <v>144789.25781249997</v>
      </c>
      <c r="I19" s="65">
        <f t="shared" si="13"/>
        <v>155829.43872070307</v>
      </c>
      <c r="J19" s="65">
        <f t="shared" si="13"/>
        <v>167711.43342315668</v>
      </c>
      <c r="K19" s="65">
        <f t="shared" si="13"/>
        <v>180499.43022167237</v>
      </c>
    </row>
    <row r="20" spans="2:11" ht="13.2" customHeight="1" x14ac:dyDescent="0.25">
      <c r="B20" s="30" t="str">
        <f>+$B$8</f>
        <v>Large Enterprise</v>
      </c>
      <c r="F20" s="69">
        <f t="shared" ref="F20" si="14">+PRODUCT(F8,F15)</f>
        <v>80000</v>
      </c>
      <c r="G20" s="30">
        <f>+PRODUCT(G8,G15)</f>
        <v>85680</v>
      </c>
      <c r="H20" s="31">
        <f t="shared" ref="H20:K20" si="15">+PRODUCT(H8,H15)</f>
        <v>91763.28</v>
      </c>
      <c r="I20" s="31">
        <f t="shared" si="15"/>
        <v>98278.472880000001</v>
      </c>
      <c r="J20" s="31">
        <f t="shared" si="15"/>
        <v>105256.24445448001</v>
      </c>
      <c r="K20" s="31">
        <f t="shared" si="15"/>
        <v>112729.4378107481</v>
      </c>
    </row>
    <row r="21" spans="2:11" s="34" customFormat="1" ht="13.2" customHeight="1" x14ac:dyDescent="0.25">
      <c r="B21" s="43" t="s">
        <v>13</v>
      </c>
      <c r="C21" s="44"/>
      <c r="D21" s="44"/>
      <c r="E21" s="44"/>
      <c r="F21" s="78">
        <f>SUM(F19:F20)</f>
        <v>205000</v>
      </c>
      <c r="G21" s="51">
        <f t="shared" ref="G21:K21" si="16">SUM(G19:G20)</f>
        <v>220211.24999999997</v>
      </c>
      <c r="H21" s="52">
        <f t="shared" si="16"/>
        <v>236552.53781249997</v>
      </c>
      <c r="I21" s="52">
        <f t="shared" si="16"/>
        <v>254107.91160070308</v>
      </c>
      <c r="J21" s="52">
        <f t="shared" si="16"/>
        <v>272967.67787763668</v>
      </c>
      <c r="K21" s="53">
        <f t="shared" si="16"/>
        <v>293228.86803242046</v>
      </c>
    </row>
    <row r="22" spans="2:11" ht="13.2" customHeight="1" x14ac:dyDescent="0.25">
      <c r="F22" s="69"/>
      <c r="H22" s="30"/>
      <c r="I22" s="30"/>
      <c r="J22" s="30"/>
      <c r="K22" s="30"/>
    </row>
    <row r="23" spans="2:11" ht="13.2" customHeight="1" x14ac:dyDescent="0.25">
      <c r="B23" s="39" t="str">
        <f>+$B$6</f>
        <v>Small and Mid-Sized Enterprise (SME)</v>
      </c>
      <c r="F23" s="79">
        <f>+PRODUCT(F19,F26)</f>
        <v>62500</v>
      </c>
      <c r="G23" s="41">
        <f t="shared" ref="G23:K23" si="17">+PRODUCT(G19,G26)</f>
        <v>67265.624999999985</v>
      </c>
      <c r="H23" s="67">
        <f t="shared" si="17"/>
        <v>72394.628906249985</v>
      </c>
      <c r="I23" s="67">
        <f t="shared" si="17"/>
        <v>77914.719360351533</v>
      </c>
      <c r="J23" s="67">
        <f t="shared" si="17"/>
        <v>83855.716711578338</v>
      </c>
      <c r="K23" s="67">
        <f t="shared" si="17"/>
        <v>90249.715110836187</v>
      </c>
    </row>
    <row r="24" spans="2:11" ht="13.2" customHeight="1" x14ac:dyDescent="0.25">
      <c r="B24" s="30" t="str">
        <f>+$B$8</f>
        <v>Large Enterprise</v>
      </c>
      <c r="F24" s="69">
        <f t="shared" ref="F24:K24" si="18">+PRODUCT(F20,F27)</f>
        <v>20000</v>
      </c>
      <c r="G24" s="30">
        <f t="shared" si="18"/>
        <v>21420</v>
      </c>
      <c r="H24" s="30">
        <f t="shared" si="18"/>
        <v>22940.82</v>
      </c>
      <c r="I24" s="30">
        <f t="shared" si="18"/>
        <v>24569.61822</v>
      </c>
      <c r="J24" s="30">
        <f t="shared" si="18"/>
        <v>26314.061113620002</v>
      </c>
      <c r="K24" s="30">
        <f t="shared" si="18"/>
        <v>28182.359452687026</v>
      </c>
    </row>
    <row r="25" spans="2:11" s="34" customFormat="1" ht="13.2" customHeight="1" x14ac:dyDescent="0.25">
      <c r="B25" s="45" t="s">
        <v>15</v>
      </c>
      <c r="C25" s="46"/>
      <c r="D25" s="46"/>
      <c r="E25" s="46"/>
      <c r="F25" s="80">
        <f>SUM(F23:F24)</f>
        <v>82500</v>
      </c>
      <c r="G25" s="55">
        <f t="shared" ref="G25:K25" si="19">SUM(G23:G24)</f>
        <v>88685.624999999985</v>
      </c>
      <c r="H25" s="56">
        <f t="shared" si="19"/>
        <v>95335.448906249978</v>
      </c>
      <c r="I25" s="56">
        <f t="shared" si="19"/>
        <v>102484.33758035154</v>
      </c>
      <c r="J25" s="56">
        <f t="shared" si="19"/>
        <v>110169.77782519834</v>
      </c>
      <c r="K25" s="57">
        <f t="shared" si="19"/>
        <v>118432.07456352322</v>
      </c>
    </row>
    <row r="26" spans="2:11" ht="13.2" customHeight="1" x14ac:dyDescent="0.25">
      <c r="B26" s="83" t="s">
        <v>26</v>
      </c>
      <c r="F26" s="81">
        <v>0.5</v>
      </c>
      <c r="G26" s="54">
        <f>+F26</f>
        <v>0.5</v>
      </c>
      <c r="H26" s="54">
        <f t="shared" ref="H26:K26" si="20">+G26</f>
        <v>0.5</v>
      </c>
      <c r="I26" s="54">
        <f t="shared" si="20"/>
        <v>0.5</v>
      </c>
      <c r="J26" s="54">
        <f t="shared" si="20"/>
        <v>0.5</v>
      </c>
      <c r="K26" s="54">
        <f t="shared" si="20"/>
        <v>0.5</v>
      </c>
    </row>
    <row r="27" spans="2:11" ht="13.2" customHeight="1" x14ac:dyDescent="0.25">
      <c r="B27" s="83" t="s">
        <v>25</v>
      </c>
      <c r="F27" s="81">
        <v>0.25</v>
      </c>
      <c r="G27" s="54">
        <f t="shared" ref="G27:K27" si="21">+F27</f>
        <v>0.25</v>
      </c>
      <c r="H27" s="54">
        <f t="shared" si="21"/>
        <v>0.25</v>
      </c>
      <c r="I27" s="54">
        <f t="shared" si="21"/>
        <v>0.25</v>
      </c>
      <c r="J27" s="54">
        <f t="shared" si="21"/>
        <v>0.25</v>
      </c>
      <c r="K27" s="54">
        <f t="shared" si="21"/>
        <v>0.25</v>
      </c>
    </row>
    <row r="28" spans="2:11" ht="13.2" customHeight="1" x14ac:dyDescent="0.25">
      <c r="B28" s="39"/>
      <c r="C28" s="39"/>
      <c r="D28" s="39"/>
      <c r="E28" s="39"/>
      <c r="F28" s="69"/>
      <c r="G28" s="39"/>
      <c r="H28" s="39"/>
      <c r="I28" s="39"/>
      <c r="J28" s="39"/>
      <c r="K28" s="39"/>
    </row>
    <row r="29" spans="2:11" ht="13.2" customHeight="1" x14ac:dyDescent="0.25">
      <c r="B29" s="39" t="str">
        <f>+$B$6</f>
        <v>Small and Mid-Sized Enterprise (SME)</v>
      </c>
      <c r="C29" s="39"/>
      <c r="D29" s="39"/>
      <c r="E29" s="39"/>
      <c r="F29" s="79">
        <f>+PRODUCT(F23,F32)</f>
        <v>12500</v>
      </c>
      <c r="G29" s="41">
        <f t="shared" ref="G29:K29" si="22">+PRODUCT(G23,G32)</f>
        <v>13453.124999999998</v>
      </c>
      <c r="H29" s="67">
        <f t="shared" si="22"/>
        <v>14478.925781249998</v>
      </c>
      <c r="I29" s="67">
        <f t="shared" si="22"/>
        <v>15582.943872070307</v>
      </c>
      <c r="J29" s="67">
        <f t="shared" si="22"/>
        <v>16771.143342315667</v>
      </c>
      <c r="K29" s="67">
        <f t="shared" si="22"/>
        <v>18049.943022167237</v>
      </c>
    </row>
    <row r="30" spans="2:11" ht="13.2" customHeight="1" x14ac:dyDescent="0.25">
      <c r="B30" s="30" t="str">
        <f>+$B$8</f>
        <v>Large Enterprise</v>
      </c>
      <c r="F30" s="69">
        <f>+PRODUCT(F24,F33)</f>
        <v>2000</v>
      </c>
      <c r="G30" s="30">
        <f t="shared" ref="G30:K30" si="23">+PRODUCT(G24,G33)</f>
        <v>2142</v>
      </c>
      <c r="H30" s="30">
        <f t="shared" si="23"/>
        <v>2294.0819999999999</v>
      </c>
      <c r="I30" s="30">
        <f t="shared" si="23"/>
        <v>2456.9618220000002</v>
      </c>
      <c r="J30" s="30">
        <f t="shared" si="23"/>
        <v>2631.4061113620005</v>
      </c>
      <c r="K30" s="30">
        <f t="shared" si="23"/>
        <v>2818.2359452687028</v>
      </c>
    </row>
    <row r="31" spans="2:11" s="34" customFormat="1" ht="13.2" customHeight="1" x14ac:dyDescent="0.25">
      <c r="B31" s="47" t="s">
        <v>16</v>
      </c>
      <c r="C31" s="48"/>
      <c r="D31" s="48"/>
      <c r="E31" s="48"/>
      <c r="F31" s="82">
        <f>+SUM(F29:F30)</f>
        <v>14500</v>
      </c>
      <c r="G31" s="58">
        <f t="shared" ref="G31:K31" si="24">+SUM(G29:G30)</f>
        <v>15595.124999999998</v>
      </c>
      <c r="H31" s="59">
        <f t="shared" si="24"/>
        <v>16773.007781249999</v>
      </c>
      <c r="I31" s="59">
        <f t="shared" si="24"/>
        <v>18039.905694070309</v>
      </c>
      <c r="J31" s="59">
        <f t="shared" si="24"/>
        <v>19402.549453677668</v>
      </c>
      <c r="K31" s="60">
        <f t="shared" si="24"/>
        <v>20868.178967435939</v>
      </c>
    </row>
    <row r="32" spans="2:11" ht="13.2" customHeight="1" x14ac:dyDescent="0.25">
      <c r="B32" s="83" t="s">
        <v>19</v>
      </c>
      <c r="F32" s="81">
        <v>0.2</v>
      </c>
      <c r="G32" s="54">
        <f t="shared" ref="G32:K32" si="25">+F32</f>
        <v>0.2</v>
      </c>
      <c r="H32" s="54">
        <f t="shared" si="25"/>
        <v>0.2</v>
      </c>
      <c r="I32" s="54">
        <f t="shared" si="25"/>
        <v>0.2</v>
      </c>
      <c r="J32" s="54">
        <f t="shared" si="25"/>
        <v>0.2</v>
      </c>
      <c r="K32" s="54">
        <f t="shared" si="25"/>
        <v>0.2</v>
      </c>
    </row>
    <row r="33" spans="2:11" ht="13.2" customHeight="1" x14ac:dyDescent="0.25">
      <c r="B33" s="83" t="s">
        <v>20</v>
      </c>
      <c r="F33" s="81">
        <v>0.1</v>
      </c>
      <c r="G33" s="54">
        <f t="shared" ref="G33:K33" si="26">+F33</f>
        <v>0.1</v>
      </c>
      <c r="H33" s="54">
        <f t="shared" si="26"/>
        <v>0.1</v>
      </c>
      <c r="I33" s="54">
        <f t="shared" si="26"/>
        <v>0.1</v>
      </c>
      <c r="J33" s="54">
        <f t="shared" si="26"/>
        <v>0.1</v>
      </c>
      <c r="K33" s="54">
        <f t="shared" si="26"/>
        <v>0.1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2022-07-05T19:26:56Z</dcterms:modified>
</cp:coreProperties>
</file>