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1785C9FC-E5DD-41DF-9A7E-C265FA6BE1D6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externalReferences>
    <externalReference r:id="rId3"/>
  </externalReferences>
  <definedNames>
    <definedName name="Circ">[1]Model!$M$3</definedName>
  </definedName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L9" i="1"/>
  <c r="L12" i="1"/>
  <c r="L13" i="1"/>
  <c r="E20" i="1"/>
  <c r="E10" i="1"/>
  <c r="E12" i="1"/>
  <c r="L10" i="1"/>
  <c r="E16" i="1"/>
  <c r="E8" i="1"/>
  <c r="L7" i="1"/>
  <c r="L6" i="1"/>
  <c r="L8" i="1"/>
</calcChain>
</file>

<file path=xl/sharedStrings.xml><?xml version="1.0" encoding="utf-8"?>
<sst xmlns="http://schemas.openxmlformats.org/spreadsheetml/2006/main" count="37" uniqueCount="35">
  <si>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</si>
  <si>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</si>
  <si>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</si>
  <si>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</si>
  <si>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</si>
  <si>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</si>
  <si>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</si>
  <si>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</si>
  <si>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Altman Z-Score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</si>
  <si>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Altman Z-Score</t>
    </r>
  </si>
  <si>
    <t>Altman Z-Score</t>
  </si>
  <si>
    <t>Working Capital</t>
  </si>
  <si>
    <t>Net Income</t>
  </si>
  <si>
    <t>Retained Earnings</t>
  </si>
  <si>
    <t>Total Liabilities</t>
  </si>
  <si>
    <t>Sales</t>
  </si>
  <si>
    <t>Total Assets</t>
  </si>
  <si>
    <t>Coefficient</t>
  </si>
  <si>
    <t>Variable</t>
  </si>
  <si>
    <t>Operating Income (EBIT)</t>
  </si>
  <si>
    <t>Model Assumptions</t>
  </si>
  <si>
    <t>Implied Zone</t>
  </si>
  <si>
    <t>Original Z-Score Model</t>
  </si>
  <si>
    <r>
      <t>X</t>
    </r>
    <r>
      <rPr>
        <vertAlign val="subscript"/>
        <sz val="10"/>
        <color theme="1"/>
        <rFont val="Arial"/>
        <family val="2"/>
        <scheme val="minor"/>
      </rPr>
      <t>4</t>
    </r>
    <r>
      <rPr>
        <sz val="10"/>
        <color theme="1"/>
        <rFont val="Arial"/>
        <family val="2"/>
        <scheme val="minor"/>
      </rPr>
      <t xml:space="preserve"> = Market Capitalization ÷ Total Liabilities</t>
    </r>
  </si>
  <si>
    <r>
      <t>X</t>
    </r>
    <r>
      <rPr>
        <vertAlign val="sub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= Working Capital ÷ Total Asset</t>
    </r>
  </si>
  <si>
    <r>
      <t>X</t>
    </r>
    <r>
      <rPr>
        <vertAlign val="sub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 xml:space="preserve"> = Retained Earnings ÷ Total Assets</t>
    </r>
  </si>
  <si>
    <r>
      <t>X</t>
    </r>
    <r>
      <rPr>
        <vertAlign val="subscript"/>
        <sz val="10"/>
        <color theme="1"/>
        <rFont val="Arial"/>
        <family val="2"/>
        <scheme val="minor"/>
      </rPr>
      <t>5</t>
    </r>
    <r>
      <rPr>
        <sz val="10"/>
        <color theme="1"/>
        <rFont val="Arial"/>
        <family val="2"/>
        <scheme val="minor"/>
      </rPr>
      <t xml:space="preserve"> = Sales ÷ Total Assets</t>
    </r>
  </si>
  <si>
    <t>Less: Dividends</t>
  </si>
  <si>
    <r>
      <t>X</t>
    </r>
    <r>
      <rPr>
        <vertAlign val="sub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 xml:space="preserve"> = EBIT ÷ Total Assets</t>
    </r>
  </si>
  <si>
    <t>Market Capitalization</t>
  </si>
  <si>
    <t>P/E Multiple</t>
  </si>
  <si>
    <t>Current Assets</t>
  </si>
  <si>
    <t>Less: Current Liabilities</t>
  </si>
  <si>
    <t>Plus: Fixed Assets</t>
  </si>
  <si>
    <t>Less: COGS and SG&amp;A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</si>
</sst>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&quot;$&quot;#,##0_);\(&quot;$&quot;#,##0\);\-\-_);@_)"/>
    <numFmt numFmtId="166" formatCode="#,##0.00_);\(#,##0.00\);\-\-_);@_)"/>
    <numFmt numFmtId="167" formatCode="0.0&quot;x&quot;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vertAlign val="subscript"/>
      <sz val="10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92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>
      <alignment vertical="center"/>
    </xf>
    <xf numFmtId="49" fontId="22" fillId="9" borderId="0" xfId="0" applyNumberFormat="1" applyFont="1" applyFill="1" applyAlignment="1">
      <alignment vertical="center"/>
    </xf>
    <xf numFmtId="164" fontId="22" fillId="9" borderId="0" xfId="0" applyNumberFormat="1" applyFont="1" applyFill="1" applyAlignment="1">
      <alignment vertical="center"/>
    </xf>
    <xf numFmtId="164" fontId="24" fillId="9" borderId="0" xfId="0" applyNumberFormat="1" applyFont="1" applyFill="1" applyAlignment="1">
      <alignment vertical="center"/>
    </xf>
    <xf numFmtId="164" fontId="24" fillId="0" borderId="0" xfId="0" applyNumberFormat="1" applyFont="1" applyAlignment="1">
      <alignment vertical="center"/>
    </xf>
    <xf numFmtId="164" fontId="22" fillId="0" borderId="0" xfId="0" applyNumberFormat="1" applyFont="1" applyAlignment="1">
      <alignment vertical="center"/>
    </xf>
    <xf numFmtId="49" fontId="0" fillId="0" borderId="17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164" fontId="25" fillId="0" borderId="1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22" fillId="13" borderId="0" xfId="0" applyNumberFormat="1" applyFont="1" applyFill="1" applyAlignment="1">
      <alignment vertical="center"/>
    </xf>
    <xf numFmtId="164" fontId="22" fillId="13" borderId="0" xfId="0" applyNumberFormat="1" applyFont="1" applyFill="1" applyAlignment="1">
      <alignment vertical="center"/>
    </xf>
    <xf numFmtId="164" fontId="24" fillId="13" borderId="0" xfId="0" applyNumberFormat="1" applyFont="1" applyFill="1" applyAlignment="1">
      <alignment vertical="center"/>
    </xf>
    <xf numFmtId="164" fontId="24" fillId="13" borderId="0" xfId="0" applyNumberFormat="1" applyFont="1" applyFill="1" applyAlignment="1">
      <alignment horizontal="right" vertical="center"/>
    </xf>
    <xf numFmtId="49" fontId="0" fillId="0" borderId="21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166" fontId="25" fillId="0" borderId="0" xfId="0" applyNumberFormat="1" applyFont="1" applyAlignment="1">
      <alignment vertical="center"/>
    </xf>
    <xf numFmtId="49" fontId="22" fillId="12" borderId="18" xfId="0" applyNumberFormat="1" applyFont="1" applyFill="1" applyBorder="1" applyAlignment="1">
      <alignment vertical="center"/>
    </xf>
    <xf numFmtId="164" fontId="22" fillId="12" borderId="19" xfId="0" applyNumberFormat="1" applyFont="1" applyFill="1" applyBorder="1" applyAlignment="1">
      <alignment vertical="center"/>
    </xf>
    <xf numFmtId="166" fontId="24" fillId="12" borderId="20" xfId="0" applyNumberFormat="1" applyFont="1" applyFill="1" applyBorder="1" applyAlignment="1">
      <alignment vertical="center"/>
    </xf>
    <xf numFmtId="165" fontId="23" fillId="0" borderId="21" xfId="0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25" fillId="0" borderId="0" xfId="0" applyNumberFormat="1" applyFont="1" applyAlignment="1">
      <alignment vertical="center"/>
    </xf>
    <xf numFmtId="165" fontId="23" fillId="0" borderId="0" xfId="0" applyNumberFormat="1" applyFont="1" applyAlignment="1">
      <alignment vertical="center"/>
    </xf>
    <xf numFmtId="165" fontId="25" fillId="0" borderId="17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23" fillId="0" borderId="0" xfId="0" applyNumberFormat="1" applyFont="1" applyBorder="1" applyAlignment="1">
      <alignment vertical="center"/>
    </xf>
    <xf numFmtId="167" fontId="23" fillId="0" borderId="0" xfId="0" applyNumberFormat="1" applyFont="1" applyAlignment="1">
      <alignment vertical="center"/>
    </xf>
    <xf numFmtId="165" fontId="23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2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6">
    <dxf>
      <fill>
        <patternFill>
          <bgColor theme="0" tint="-4.9989318521683403E-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P%20Amazon%20Valuation%20Model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DCF"/>
    </sheetNames>
    <sheetDataSet>
      <sheetData sheetId="0">
        <row r="3">
          <cell r="M3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ltman-z-scor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73" t="s">
        <v>6</v>
      </c>
      <c r="O3" s="74"/>
      <c r="P3" s="74"/>
      <c r="Q3" s="74"/>
      <c r="R3" s="74"/>
      <c r="S3" s="74"/>
      <c r="T3" s="74"/>
      <c r="U3" s="75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76"/>
      <c r="O4" s="77"/>
      <c r="P4" s="77"/>
      <c r="Q4" s="77"/>
      <c r="R4" s="77"/>
      <c r="S4" s="77"/>
      <c r="T4" s="77"/>
      <c r="U4" s="78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76"/>
      <c r="O5" s="77"/>
      <c r="P5" s="77"/>
      <c r="Q5" s="77"/>
      <c r="R5" s="77"/>
      <c r="S5" s="77"/>
      <c r="T5" s="77"/>
      <c r="U5" s="78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79"/>
      <c r="O6" s="80"/>
      <c r="P6" s="80"/>
      <c r="Q6" s="80"/>
      <c r="R6" s="80"/>
      <c r="S6" s="80"/>
      <c r="T6" s="80"/>
      <c r="U6" s="81"/>
      <c r="V6" s="8"/>
    </row>
    <row r="7" spans="2:22" ht="13.2" customHeight="1" x14ac:dyDescent="0.25">
      <c r="B7" s="19"/>
      <c r="C7" s="82" t="s">
        <v>8</v>
      </c>
      <c r="D7" s="82"/>
      <c r="E7" s="82"/>
      <c r="F7" s="82"/>
      <c r="G7" s="82"/>
      <c r="H7" s="82"/>
      <c r="I7" s="82"/>
      <c r="J7" s="82"/>
      <c r="K7" s="82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82"/>
      <c r="D8" s="82"/>
      <c r="E8" s="82"/>
      <c r="F8" s="82"/>
      <c r="G8" s="82"/>
      <c r="H8" s="82"/>
      <c r="I8" s="82"/>
      <c r="J8" s="82"/>
      <c r="K8" s="82"/>
      <c r="L8" s="17"/>
      <c r="M8" s="9"/>
      <c r="N8" s="73" t="s">
        <v>5</v>
      </c>
      <c r="O8" s="74"/>
      <c r="P8" s="74"/>
      <c r="Q8" s="74"/>
      <c r="R8" s="74"/>
      <c r="S8" s="74"/>
      <c r="T8" s="74"/>
      <c r="U8" s="75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76"/>
      <c r="O9" s="77"/>
      <c r="P9" s="77"/>
      <c r="Q9" s="77"/>
      <c r="R9" s="77"/>
      <c r="S9" s="77"/>
      <c r="T9" s="77"/>
      <c r="U9" s="78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76"/>
      <c r="O10" s="77"/>
      <c r="P10" s="77"/>
      <c r="Q10" s="77"/>
      <c r="R10" s="77"/>
      <c r="S10" s="77"/>
      <c r="T10" s="77"/>
      <c r="U10" s="78"/>
      <c r="V10" s="8"/>
    </row>
    <row r="11" spans="2:22" ht="13.2" customHeight="1" x14ac:dyDescent="0.25">
      <c r="B11" s="11"/>
      <c r="C11" s="83" t="s">
        <v>9</v>
      </c>
      <c r="D11" s="84"/>
      <c r="E11" s="84"/>
      <c r="F11" s="84"/>
      <c r="G11" s="84"/>
      <c r="H11" s="84"/>
      <c r="I11" s="84"/>
      <c r="J11" s="84"/>
      <c r="K11" s="85"/>
      <c r="L11" s="10"/>
      <c r="M11" s="9"/>
      <c r="N11" s="79"/>
      <c r="O11" s="80"/>
      <c r="P11" s="80"/>
      <c r="Q11" s="80"/>
      <c r="R11" s="80"/>
      <c r="S11" s="80"/>
      <c r="T11" s="80"/>
      <c r="U11" s="81"/>
      <c r="V11" s="8"/>
    </row>
    <row r="12" spans="2:22" ht="13.2" customHeight="1" x14ac:dyDescent="0.25">
      <c r="B12" s="11"/>
      <c r="C12" s="86"/>
      <c r="D12" s="87"/>
      <c r="E12" s="87"/>
      <c r="F12" s="87"/>
      <c r="G12" s="87"/>
      <c r="H12" s="87"/>
      <c r="I12" s="87"/>
      <c r="J12" s="87"/>
      <c r="K12" s="88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86"/>
      <c r="D13" s="87"/>
      <c r="E13" s="87"/>
      <c r="F13" s="87"/>
      <c r="G13" s="87"/>
      <c r="H13" s="87"/>
      <c r="I13" s="87"/>
      <c r="J13" s="87"/>
      <c r="K13" s="88"/>
      <c r="L13" s="10"/>
      <c r="M13" s="9"/>
      <c r="N13" s="73" t="s">
        <v>4</v>
      </c>
      <c r="O13" s="74"/>
      <c r="P13" s="74"/>
      <c r="Q13" s="74"/>
      <c r="R13" s="74"/>
      <c r="S13" s="74"/>
      <c r="T13" s="74"/>
      <c r="U13" s="75"/>
      <c r="V13" s="8"/>
    </row>
    <row r="14" spans="2:22" ht="13.2" customHeight="1" x14ac:dyDescent="0.25">
      <c r="B14" s="11"/>
      <c r="C14" s="86"/>
      <c r="D14" s="87"/>
      <c r="E14" s="87"/>
      <c r="F14" s="87"/>
      <c r="G14" s="87"/>
      <c r="H14" s="87"/>
      <c r="I14" s="87"/>
      <c r="J14" s="87"/>
      <c r="K14" s="88"/>
      <c r="L14" s="14"/>
      <c r="M14" s="9"/>
      <c r="N14" s="76"/>
      <c r="O14" s="77"/>
      <c r="P14" s="77"/>
      <c r="Q14" s="77"/>
      <c r="R14" s="77"/>
      <c r="S14" s="77"/>
      <c r="T14" s="77"/>
      <c r="U14" s="78"/>
      <c r="V14" s="8"/>
    </row>
    <row r="15" spans="2:22" ht="13.2" customHeight="1" x14ac:dyDescent="0.25">
      <c r="B15" s="11"/>
      <c r="C15" s="86"/>
      <c r="D15" s="87"/>
      <c r="E15" s="87"/>
      <c r="F15" s="87"/>
      <c r="G15" s="87"/>
      <c r="H15" s="87"/>
      <c r="I15" s="87"/>
      <c r="J15" s="87"/>
      <c r="K15" s="88"/>
      <c r="L15" s="10"/>
      <c r="M15" s="9"/>
      <c r="N15" s="76"/>
      <c r="O15" s="77"/>
      <c r="P15" s="77"/>
      <c r="Q15" s="77"/>
      <c r="R15" s="77"/>
      <c r="S15" s="77"/>
      <c r="T15" s="77"/>
      <c r="U15" s="78"/>
      <c r="V15" s="8"/>
    </row>
    <row r="16" spans="2:22" ht="13.2" customHeight="1" x14ac:dyDescent="0.25">
      <c r="B16" s="11"/>
      <c r="C16" s="89"/>
      <c r="D16" s="90"/>
      <c r="E16" s="90"/>
      <c r="F16" s="90"/>
      <c r="G16" s="90"/>
      <c r="H16" s="90"/>
      <c r="I16" s="90"/>
      <c r="J16" s="90"/>
      <c r="K16" s="91"/>
      <c r="L16" s="10"/>
      <c r="M16" s="9"/>
      <c r="N16" s="79"/>
      <c r="O16" s="80"/>
      <c r="P16" s="80"/>
      <c r="Q16" s="80"/>
      <c r="R16" s="80"/>
      <c r="S16" s="80"/>
      <c r="T16" s="80"/>
      <c r="U16" s="81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71" t="s">
        <v>3</v>
      </c>
      <c r="D18" s="71"/>
      <c r="E18" s="71"/>
      <c r="F18" s="71"/>
      <c r="G18" s="71"/>
      <c r="H18" s="71"/>
      <c r="I18" s="71"/>
      <c r="J18" s="71"/>
      <c r="K18" s="71"/>
      <c r="L18" s="10"/>
      <c r="M18" s="9"/>
      <c r="N18" s="73" t="s">
        <v>2</v>
      </c>
      <c r="O18" s="74"/>
      <c r="P18" s="74"/>
      <c r="Q18" s="74"/>
      <c r="R18" s="74"/>
      <c r="S18" s="74"/>
      <c r="T18" s="74"/>
      <c r="U18" s="75"/>
      <c r="V18" s="8"/>
    </row>
    <row r="19" spans="2:22" ht="13.2" customHeight="1" x14ac:dyDescent="0.25">
      <c r="B19" s="11"/>
      <c r="C19" s="71"/>
      <c r="D19" s="71"/>
      <c r="E19" s="71"/>
      <c r="F19" s="71"/>
      <c r="G19" s="71"/>
      <c r="H19" s="71"/>
      <c r="I19" s="71"/>
      <c r="J19" s="71"/>
      <c r="K19" s="71"/>
      <c r="L19" s="10"/>
      <c r="M19" s="9"/>
      <c r="N19" s="76"/>
      <c r="O19" s="77"/>
      <c r="P19" s="77"/>
      <c r="Q19" s="77"/>
      <c r="R19" s="77"/>
      <c r="S19" s="77"/>
      <c r="T19" s="77"/>
      <c r="U19" s="78"/>
      <c r="V19" s="8"/>
    </row>
    <row r="20" spans="2:22" ht="13.2" customHeight="1" x14ac:dyDescent="0.25">
      <c r="B20" s="11"/>
      <c r="C20" s="71"/>
      <c r="D20" s="71"/>
      <c r="E20" s="71"/>
      <c r="F20" s="71"/>
      <c r="G20" s="71"/>
      <c r="H20" s="71"/>
      <c r="I20" s="71"/>
      <c r="J20" s="71"/>
      <c r="K20" s="71"/>
      <c r="L20" s="10"/>
      <c r="M20" s="9"/>
      <c r="N20" s="76"/>
      <c r="O20" s="77"/>
      <c r="P20" s="77"/>
      <c r="Q20" s="77"/>
      <c r="R20" s="77"/>
      <c r="S20" s="77"/>
      <c r="T20" s="77"/>
      <c r="U20" s="78"/>
      <c r="V20" s="8"/>
    </row>
    <row r="21" spans="2:22" ht="13.2" customHeight="1" x14ac:dyDescent="0.25">
      <c r="B21" s="11"/>
      <c r="C21" s="71"/>
      <c r="D21" s="71"/>
      <c r="E21" s="71"/>
      <c r="F21" s="71"/>
      <c r="G21" s="71"/>
      <c r="H21" s="71"/>
      <c r="I21" s="71"/>
      <c r="J21" s="71"/>
      <c r="K21" s="71"/>
      <c r="L21" s="10"/>
      <c r="M21" s="9"/>
      <c r="N21" s="79"/>
      <c r="O21" s="80"/>
      <c r="P21" s="80"/>
      <c r="Q21" s="80"/>
      <c r="R21" s="80"/>
      <c r="S21" s="80"/>
      <c r="T21" s="80"/>
      <c r="U21" s="81"/>
      <c r="V21" s="8"/>
    </row>
    <row r="22" spans="2:22" ht="13.2" customHeight="1" x14ac:dyDescent="0.25">
      <c r="B22" s="11"/>
      <c r="C22" s="71"/>
      <c r="D22" s="71"/>
      <c r="E22" s="71"/>
      <c r="F22" s="71"/>
      <c r="G22" s="71"/>
      <c r="H22" s="71"/>
      <c r="I22" s="71"/>
      <c r="J22" s="71"/>
      <c r="K22" s="71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71"/>
      <c r="D23" s="71"/>
      <c r="E23" s="71"/>
      <c r="F23" s="71"/>
      <c r="G23" s="71"/>
      <c r="H23" s="71"/>
      <c r="I23" s="71"/>
      <c r="J23" s="71"/>
      <c r="K23" s="71"/>
      <c r="L23" s="10"/>
      <c r="M23" s="9"/>
      <c r="N23" s="73" t="s">
        <v>1</v>
      </c>
      <c r="O23" s="74"/>
      <c r="P23" s="74"/>
      <c r="Q23" s="74"/>
      <c r="R23" s="74"/>
      <c r="S23" s="74"/>
      <c r="T23" s="74"/>
      <c r="U23" s="75"/>
      <c r="V23" s="8"/>
    </row>
    <row r="24" spans="2:22" ht="13.2" customHeight="1" x14ac:dyDescent="0.25">
      <c r="B24" s="11"/>
      <c r="C24" s="72" t="s">
        <v>0</v>
      </c>
      <c r="D24" s="72"/>
      <c r="E24" s="72"/>
      <c r="F24" s="72"/>
      <c r="G24" s="72"/>
      <c r="H24" s="72"/>
      <c r="I24" s="72"/>
      <c r="J24" s="72"/>
      <c r="K24" s="72"/>
      <c r="L24" s="10"/>
      <c r="M24" s="9"/>
      <c r="N24" s="76"/>
      <c r="O24" s="77"/>
      <c r="P24" s="77"/>
      <c r="Q24" s="77"/>
      <c r="R24" s="77"/>
      <c r="S24" s="77"/>
      <c r="T24" s="77"/>
      <c r="U24" s="78"/>
      <c r="V24" s="8"/>
    </row>
    <row r="25" spans="2:22" ht="13.2" customHeight="1" x14ac:dyDescent="0.25">
      <c r="B25" s="11"/>
      <c r="C25" s="72"/>
      <c r="D25" s="72"/>
      <c r="E25" s="72"/>
      <c r="F25" s="72"/>
      <c r="G25" s="72"/>
      <c r="H25" s="72"/>
      <c r="I25" s="72"/>
      <c r="J25" s="72"/>
      <c r="K25" s="72"/>
      <c r="L25" s="10"/>
      <c r="M25" s="9"/>
      <c r="N25" s="76"/>
      <c r="O25" s="77"/>
      <c r="P25" s="77"/>
      <c r="Q25" s="77"/>
      <c r="R25" s="77"/>
      <c r="S25" s="77"/>
      <c r="T25" s="77"/>
      <c r="U25" s="78"/>
      <c r="V25" s="8"/>
    </row>
    <row r="26" spans="2:22" ht="13.2" customHeight="1" x14ac:dyDescent="0.25">
      <c r="B26" s="11"/>
      <c r="C26" s="72"/>
      <c r="D26" s="72"/>
      <c r="E26" s="72"/>
      <c r="F26" s="72"/>
      <c r="G26" s="72"/>
      <c r="H26" s="72"/>
      <c r="I26" s="72"/>
      <c r="J26" s="72"/>
      <c r="K26" s="72"/>
      <c r="L26" s="10"/>
      <c r="M26" s="9"/>
      <c r="N26" s="79"/>
      <c r="O26" s="80"/>
      <c r="P26" s="80"/>
      <c r="Q26" s="80"/>
      <c r="R26" s="80"/>
      <c r="S26" s="80"/>
      <c r="T26" s="80"/>
      <c r="U26" s="81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gzJZz/XsDNBOZOr+y8tuU0174FSQKdPa07YfTZcQltUybZ0485U+lTOIZtPrTs/VIkYguK0eKdEobwNCCQEfcQ==" saltValue="dS47kTff/+dCCfeDmNysf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Equity Value to Enterprise Value Bridg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A1:M29"/>
  <sheetViews>
    <sheetView showGridLines="0" zoomScaleNormal="100" workbookViewId="0"/>
  </sheetViews>
  <sheetFormatPr defaultColWidth="9.44140625" defaultRowHeight="13.95" customHeight="1" x14ac:dyDescent="0.25"/>
  <cols>
    <col min="1" max="1" width="2.21875" style="30" bestFit="1" customWidth="1"/>
    <col min="2" max="3" width="9.33203125" style="40" customWidth="1"/>
    <col min="4" max="4" width="9.33203125" style="30" customWidth="1"/>
    <col min="5" max="5" width="9.33203125" style="39" customWidth="1"/>
    <col min="6" max="6" width="2.77734375" style="39" customWidth="1"/>
    <col min="7" max="7" width="9.33203125" style="41" customWidth="1"/>
    <col min="8" max="10" width="9.33203125" style="39" customWidth="1"/>
    <col min="11" max="11" width="9.33203125" style="30" customWidth="1"/>
    <col min="12" max="12" width="9.33203125" style="39" customWidth="1"/>
    <col min="13" max="13" width="9.44140625" style="39"/>
    <col min="14" max="16384" width="9.44140625" style="30"/>
  </cols>
  <sheetData>
    <row r="1" spans="1:13" ht="13.95" customHeight="1" x14ac:dyDescent="0.25">
      <c r="B1" s="30"/>
      <c r="C1" s="30"/>
      <c r="G1" s="39"/>
    </row>
    <row r="2" spans="1:13" s="35" customFormat="1" ht="13.95" customHeight="1" x14ac:dyDescent="0.25">
      <c r="A2" s="30"/>
      <c r="B2" s="31" t="s">
        <v>10</v>
      </c>
      <c r="C2" s="32"/>
      <c r="D2" s="32"/>
      <c r="E2" s="33"/>
      <c r="F2" s="33"/>
      <c r="G2" s="33"/>
      <c r="H2" s="33"/>
      <c r="I2" s="33"/>
      <c r="J2" s="33"/>
      <c r="K2" s="33"/>
      <c r="L2" s="33"/>
      <c r="M2" s="34"/>
    </row>
    <row r="3" spans="1:13" ht="13.95" customHeight="1" x14ac:dyDescent="0.25">
      <c r="B3" s="36" t="s">
        <v>7</v>
      </c>
      <c r="C3" s="37"/>
      <c r="D3" s="37"/>
      <c r="E3" s="38"/>
      <c r="F3" s="38"/>
      <c r="G3" s="38"/>
      <c r="H3" s="38"/>
      <c r="I3" s="38"/>
      <c r="J3" s="38"/>
      <c r="K3" s="38"/>
      <c r="L3" s="38"/>
    </row>
    <row r="4" spans="1:13" ht="13.95" customHeight="1" x14ac:dyDescent="0.25">
      <c r="B4" s="30"/>
      <c r="C4" s="30"/>
      <c r="G4" s="39"/>
      <c r="K4" s="39"/>
    </row>
    <row r="5" spans="1:13" s="35" customFormat="1" ht="13.95" customHeight="1" x14ac:dyDescent="0.25">
      <c r="B5" s="42" t="s">
        <v>20</v>
      </c>
      <c r="C5" s="43"/>
      <c r="D5" s="43"/>
      <c r="E5" s="44"/>
      <c r="F5" s="34"/>
      <c r="G5" s="42" t="s">
        <v>22</v>
      </c>
      <c r="H5" s="43"/>
      <c r="I5" s="43"/>
      <c r="J5" s="43"/>
      <c r="K5" s="45" t="s">
        <v>17</v>
      </c>
      <c r="L5" s="45" t="s">
        <v>18</v>
      </c>
      <c r="M5" s="34"/>
    </row>
    <row r="6" spans="1:13" ht="13.95" customHeight="1" x14ac:dyDescent="0.25">
      <c r="B6" s="46" t="s">
        <v>31</v>
      </c>
      <c r="C6" s="47"/>
      <c r="D6" s="47"/>
      <c r="E6" s="53">
        <v>60</v>
      </c>
      <c r="G6" s="46" t="s">
        <v>24</v>
      </c>
      <c r="H6" s="47"/>
      <c r="I6" s="47"/>
      <c r="J6" s="47"/>
      <c r="K6" s="69">
        <v>1.2</v>
      </c>
      <c r="L6" s="48">
        <f>E8/E12</f>
        <v>0.125</v>
      </c>
    </row>
    <row r="7" spans="1:13" ht="13.95" customHeight="1" x14ac:dyDescent="0.25">
      <c r="B7" s="40" t="s">
        <v>32</v>
      </c>
      <c r="C7" s="30"/>
      <c r="E7" s="54">
        <v>-40</v>
      </c>
      <c r="G7" s="40" t="s">
        <v>25</v>
      </c>
      <c r="H7" s="30"/>
      <c r="I7" s="30"/>
      <c r="J7" s="30"/>
      <c r="K7" s="70">
        <v>1.4</v>
      </c>
      <c r="L7" s="49">
        <f>E16/E12</f>
        <v>0.05</v>
      </c>
    </row>
    <row r="8" spans="1:13" ht="13.95" customHeight="1" x14ac:dyDescent="0.25">
      <c r="B8" s="37" t="s">
        <v>11</v>
      </c>
      <c r="C8" s="37"/>
      <c r="D8" s="37"/>
      <c r="E8" s="55">
        <f>SUM(E6:E7)</f>
        <v>20</v>
      </c>
      <c r="G8" s="40" t="s">
        <v>28</v>
      </c>
      <c r="H8" s="30"/>
      <c r="I8" s="30"/>
      <c r="J8" s="30"/>
      <c r="K8" s="70">
        <v>3.3</v>
      </c>
      <c r="L8" s="49">
        <f>E20/E12</f>
        <v>0.125</v>
      </c>
    </row>
    <row r="9" spans="1:13" ht="13.95" customHeight="1" x14ac:dyDescent="0.25">
      <c r="B9" s="30"/>
      <c r="C9" s="30"/>
      <c r="E9" s="30"/>
      <c r="G9" s="40" t="s">
        <v>23</v>
      </c>
      <c r="H9" s="30"/>
      <c r="I9" s="30"/>
      <c r="J9" s="30"/>
      <c r="K9" s="70">
        <v>0.6</v>
      </c>
      <c r="L9" s="49">
        <f>E23/E25</f>
        <v>0.66666666666666663</v>
      </c>
    </row>
    <row r="10" spans="1:13" ht="13.95" customHeight="1" x14ac:dyDescent="0.25">
      <c r="B10" s="30" t="s">
        <v>31</v>
      </c>
      <c r="C10" s="30"/>
      <c r="E10" s="56">
        <f>+E6</f>
        <v>60</v>
      </c>
      <c r="G10" s="40" t="s">
        <v>26</v>
      </c>
      <c r="H10" s="30"/>
      <c r="I10" s="30"/>
      <c r="J10" s="30"/>
      <c r="K10" s="70">
        <v>0.99</v>
      </c>
      <c r="L10" s="49">
        <f>E18/E12</f>
        <v>0.375</v>
      </c>
    </row>
    <row r="11" spans="1:13" ht="13.95" customHeight="1" x14ac:dyDescent="0.25">
      <c r="B11" s="30" t="s">
        <v>33</v>
      </c>
      <c r="C11" s="30"/>
      <c r="E11" s="54">
        <v>100</v>
      </c>
      <c r="G11" s="39"/>
    </row>
    <row r="12" spans="1:13" ht="13.95" customHeight="1" x14ac:dyDescent="0.25">
      <c r="B12" s="37" t="s">
        <v>16</v>
      </c>
      <c r="C12" s="37"/>
      <c r="D12" s="37"/>
      <c r="E12" s="55">
        <f>SUM(E10:E11)</f>
        <v>160</v>
      </c>
      <c r="G12" s="50" t="s">
        <v>10</v>
      </c>
      <c r="H12" s="51"/>
      <c r="I12" s="51"/>
      <c r="J12" s="51"/>
      <c r="K12" s="51"/>
      <c r="L12" s="52">
        <f>(K6*L6)+(K7*L7)+(K8*L8)+(K9*L9)+(K10*L10)</f>
        <v>1.4037500000000001</v>
      </c>
    </row>
    <row r="13" spans="1:13" ht="13.95" customHeight="1" x14ac:dyDescent="0.25">
      <c r="B13" s="30"/>
      <c r="C13" s="30"/>
      <c r="E13" s="30"/>
      <c r="G13" s="65" t="s">
        <v>21</v>
      </c>
      <c r="H13" s="66"/>
      <c r="I13" s="66"/>
      <c r="J13" s="66"/>
      <c r="K13" s="66"/>
      <c r="L13" s="67" t="str">
        <f>IF(L12&gt;2.99,"Safety Zone",IF(AND(L12&gt;1.81,L12&lt;2.99),"Grey Zone",IF(L12&lt;1.81,"Distress Zone")))</f>
        <v>Distress Zone</v>
      </c>
      <c r="M13" s="30"/>
    </row>
    <row r="14" spans="1:13" ht="13.95" customHeight="1" x14ac:dyDescent="0.25">
      <c r="B14" s="40" t="s">
        <v>12</v>
      </c>
      <c r="C14" s="30"/>
      <c r="E14" s="57">
        <v>10</v>
      </c>
      <c r="G14" s="39"/>
      <c r="M14" s="30"/>
    </row>
    <row r="15" spans="1:13" ht="13.95" customHeight="1" x14ac:dyDescent="0.25">
      <c r="B15" s="40" t="s">
        <v>27</v>
      </c>
      <c r="C15" s="30"/>
      <c r="E15" s="54">
        <v>-2</v>
      </c>
      <c r="G15" s="30"/>
      <c r="H15" s="30"/>
      <c r="I15" s="30"/>
      <c r="J15" s="30"/>
      <c r="L15" s="30"/>
      <c r="M15" s="30"/>
    </row>
    <row r="16" spans="1:13" ht="13.95" customHeight="1" x14ac:dyDescent="0.25">
      <c r="B16" s="36" t="s">
        <v>13</v>
      </c>
      <c r="C16" s="37"/>
      <c r="D16" s="37"/>
      <c r="E16" s="58">
        <f>SUM(E14:E15)</f>
        <v>8</v>
      </c>
      <c r="G16" s="30"/>
      <c r="H16" s="30"/>
      <c r="I16" s="30"/>
      <c r="J16" s="30"/>
      <c r="L16" s="30"/>
      <c r="M16" s="30"/>
    </row>
    <row r="17" spans="2:13" ht="13.95" customHeight="1" x14ac:dyDescent="0.25">
      <c r="B17" s="60"/>
      <c r="C17" s="60"/>
      <c r="D17" s="60"/>
      <c r="E17" s="68"/>
      <c r="G17" s="30"/>
      <c r="H17" s="30"/>
      <c r="I17" s="30"/>
      <c r="J17" s="30"/>
      <c r="L17" s="30"/>
      <c r="M17" s="30"/>
    </row>
    <row r="18" spans="2:13" ht="13.95" customHeight="1" x14ac:dyDescent="0.25">
      <c r="B18" s="59" t="s">
        <v>15</v>
      </c>
      <c r="C18" s="60"/>
      <c r="D18" s="60"/>
      <c r="E18" s="61">
        <v>60</v>
      </c>
      <c r="G18" s="30"/>
      <c r="H18" s="30"/>
      <c r="I18" s="30"/>
      <c r="J18" s="30"/>
      <c r="L18" s="30"/>
      <c r="M18" s="30"/>
    </row>
    <row r="19" spans="2:13" ht="13.95" customHeight="1" x14ac:dyDescent="0.25">
      <c r="B19" s="59" t="s">
        <v>34</v>
      </c>
      <c r="C19" s="60"/>
      <c r="D19" s="60"/>
      <c r="E19" s="62">
        <v>-40</v>
      </c>
      <c r="G19" s="30"/>
      <c r="H19" s="30"/>
      <c r="I19" s="30"/>
      <c r="J19" s="30"/>
      <c r="L19" s="30"/>
      <c r="M19" s="30"/>
    </row>
    <row r="20" spans="2:13" ht="13.95" customHeight="1" x14ac:dyDescent="0.25">
      <c r="B20" s="36" t="s">
        <v>19</v>
      </c>
      <c r="C20" s="37"/>
      <c r="D20" s="37"/>
      <c r="E20" s="58">
        <f>SUM(E18:E19)</f>
        <v>20</v>
      </c>
      <c r="G20" s="30"/>
      <c r="H20" s="30"/>
      <c r="I20" s="30"/>
      <c r="J20" s="30"/>
      <c r="L20" s="30"/>
      <c r="M20" s="30"/>
    </row>
    <row r="21" spans="2:13" ht="13.95" customHeight="1" x14ac:dyDescent="0.25">
      <c r="B21" s="30"/>
      <c r="C21" s="30"/>
      <c r="G21" s="30"/>
      <c r="H21" s="30"/>
      <c r="I21" s="30"/>
      <c r="J21" s="30"/>
      <c r="L21" s="30"/>
      <c r="M21" s="30"/>
    </row>
    <row r="22" spans="2:13" ht="13.95" customHeight="1" x14ac:dyDescent="0.25">
      <c r="B22" s="40" t="s">
        <v>30</v>
      </c>
      <c r="C22" s="30"/>
      <c r="E22" s="63">
        <v>8</v>
      </c>
      <c r="G22" s="30"/>
      <c r="H22" s="30"/>
      <c r="I22" s="30"/>
      <c r="J22" s="30"/>
      <c r="L22" s="30"/>
      <c r="M22" s="30"/>
    </row>
    <row r="23" spans="2:13" ht="13.95" customHeight="1" x14ac:dyDescent="0.25">
      <c r="B23" s="36" t="s">
        <v>29</v>
      </c>
      <c r="C23" s="37"/>
      <c r="D23" s="37"/>
      <c r="E23" s="58">
        <f>+E14*E22</f>
        <v>80</v>
      </c>
      <c r="G23" s="39"/>
    </row>
    <row r="24" spans="2:13" ht="13.8" customHeight="1" x14ac:dyDescent="0.25">
      <c r="B24" s="30"/>
      <c r="C24" s="30"/>
      <c r="F24" s="30"/>
      <c r="G24" s="39"/>
    </row>
    <row r="25" spans="2:13" ht="13.95" customHeight="1" x14ac:dyDescent="0.25">
      <c r="B25" s="36" t="s">
        <v>14</v>
      </c>
      <c r="C25" s="37"/>
      <c r="D25" s="37"/>
      <c r="E25" s="64">
        <v>120</v>
      </c>
      <c r="F25" s="30"/>
      <c r="G25" s="39"/>
    </row>
    <row r="26" spans="2:13" ht="13.95" customHeight="1" x14ac:dyDescent="0.25">
      <c r="B26" s="30"/>
      <c r="C26" s="30"/>
      <c r="E26" s="30"/>
      <c r="F26" s="30"/>
      <c r="G26" s="39"/>
    </row>
    <row r="27" spans="2:13" ht="13.95" customHeight="1" x14ac:dyDescent="0.25">
      <c r="B27" s="30"/>
      <c r="C27" s="30"/>
      <c r="E27" s="30"/>
      <c r="F27" s="30"/>
      <c r="G27" s="39"/>
    </row>
    <row r="28" spans="2:13" ht="13.95" customHeight="1" x14ac:dyDescent="0.25">
      <c r="B28" s="30"/>
      <c r="C28" s="30"/>
      <c r="G28" s="39"/>
    </row>
    <row r="29" spans="2:13" ht="13.95" customHeight="1" x14ac:dyDescent="0.25">
      <c r="B29" s="30"/>
      <c r="C29" s="30"/>
      <c r="E29" s="30"/>
      <c r="G29" s="39"/>
    </row>
  </sheetData>
  <conditionalFormatting sqref="G13:L13">
    <cfRule type="expression" dxfId="5" priority="1">
      <formula>$L$13="Safety Zone"</formula>
    </cfRule>
    <cfRule type="expression" dxfId="3" priority="2">
      <formula>$L$13="Distress Zone"</formula>
    </cfRule>
    <cfRule type="expression" dxfId="4" priority="3">
      <formula>$L$13="Grey Zone"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2022-07-05T07:08:44Z</dcterms:modified>
</cp:coreProperties>
</file>