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/>
  <xr:revisionPtr revIDLastSave="0" documentId="13_ncr:11_{E2B5FE56-2C16-4715-BB9A-05E5C1B4D56E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1" r:id="rId1"/>
    <sheet name="Model" sheetId="2" r:id="rId2"/>
  </sheet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2" l="1"/>
  <c r="G9" i="2"/>
  <c r="G8" i="2"/>
  <c r="H8" i="2"/>
  <c r="H7" i="2"/>
  <c r="H5" i="2"/>
  <c r="H10" i="2"/>
  <c r="H9" i="2"/>
  <c r="H11" i="2"/>
  <c r="H12" i="2"/>
  <c r="H13" i="2"/>
  <c r="H3" i="2"/>
  <c r="H14" i="2"/>
  <c r="H15" i="2"/>
  <c r="I8" i="2"/>
  <c r="I7" i="2"/>
  <c r="I6" i="2"/>
  <c r="I5" i="2"/>
  <c r="I10" i="2"/>
  <c r="I9" i="2"/>
  <c r="I11" i="2"/>
  <c r="I12" i="2"/>
  <c r="I13" i="2"/>
  <c r="I3" i="2"/>
  <c r="I14" i="2"/>
  <c r="I15" i="2"/>
  <c r="J8" i="2"/>
  <c r="J7" i="2"/>
  <c r="J6" i="2"/>
  <c r="J5" i="2"/>
  <c r="J10" i="2"/>
  <c r="J9" i="2"/>
  <c r="J11" i="2"/>
  <c r="J12" i="2"/>
  <c r="J13" i="2"/>
  <c r="J3" i="2"/>
  <c r="J14" i="2"/>
  <c r="J15" i="2"/>
  <c r="K8" i="2"/>
  <c r="K7" i="2"/>
  <c r="K6" i="2"/>
  <c r="K5" i="2"/>
  <c r="K10" i="2"/>
  <c r="K9" i="2"/>
  <c r="K11" i="2"/>
  <c r="K12" i="2"/>
  <c r="K13" i="2"/>
  <c r="K3" i="2"/>
  <c r="K14" i="2"/>
  <c r="K15" i="2"/>
  <c r="L8" i="2"/>
  <c r="L7" i="2"/>
  <c r="L6" i="2"/>
  <c r="L5" i="2"/>
  <c r="L10" i="2"/>
  <c r="L9" i="2"/>
  <c r="L11" i="2"/>
  <c r="L12" i="2"/>
  <c r="L13" i="2"/>
  <c r="L3" i="2"/>
  <c r="L14" i="2"/>
  <c r="L15" i="2"/>
  <c r="G18" i="2"/>
  <c r="G28" i="2"/>
  <c r="G30" i="2"/>
  <c r="G31" i="2"/>
  <c r="G32" i="2"/>
  <c r="G33" i="2"/>
  <c r="G34" i="2"/>
  <c r="G20" i="2"/>
  <c r="G21" i="2"/>
  <c r="G22" i="2"/>
  <c r="G23" i="2"/>
  <c r="G25" i="2"/>
  <c r="G11" i="2"/>
  <c r="G13" i="2"/>
</calcChain>
</file>

<file path=xl/sharedStrings.xml><?xml version="1.0" encoding="utf-8"?>
<sst xmlns="http://schemas.openxmlformats.org/spreadsheetml/2006/main" count="43" uniqueCount="36">
  <si>
    <t>Online Self-Study Courses</t>
  </si>
  <si>
    <t>Levered DCF Model Template</t>
  </si>
  <si>
    <t>Instructor-Led Boot Camps</t>
  </si>
  <si>
    <t>1:1 Private Lessons</t>
  </si>
  <si>
    <t>Free Guides and Lessons</t>
  </si>
  <si>
    <t>Template Library</t>
  </si>
  <si>
    <t>© 2022 Wall Street Prep, Inc. All Rights Reserved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</si>
  <si>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Levered DCF Model</t>
    </r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</si>
  <si>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</si>
  <si>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Levered DCF Model</t>
  </si>
  <si>
    <t>($ in millions)</t>
  </si>
  <si>
    <t>Revenue</t>
  </si>
  <si>
    <t>% Growth</t>
  </si>
  <si>
    <t>Net Income</t>
  </si>
  <si>
    <t>% Net Margin</t>
  </si>
  <si>
    <t>Plus: D&amp;A</t>
  </si>
  <si>
    <t>Less: Capex</t>
  </si>
  <si>
    <t>% Revenue</t>
  </si>
  <si>
    <t>Less: Change in NWC</t>
  </si>
  <si>
    <t>Less: Mandatory Debt Repayment</t>
  </si>
  <si>
    <t>Free Cash Flow to Equity (FCFE)</t>
  </si>
  <si>
    <t>Present Value of FCFE</t>
  </si>
  <si>
    <t>DCF Valuation – Perpetuity Growth</t>
  </si>
  <si>
    <t>Present Value of FCFEs</t>
  </si>
  <si>
    <t>Long-Term Growth Rate</t>
  </si>
  <si>
    <t>Final Year FCF × (1 + g)</t>
  </si>
  <si>
    <t>Terminal Value in Final Year</t>
  </si>
  <si>
    <t>Present Value of Terminal Value</t>
  </si>
  <si>
    <t>Equity Value</t>
  </si>
  <si>
    <t>Diluted Shares Outstanding (mm)</t>
  </si>
  <si>
    <t>Implied Share Price</t>
  </si>
  <si>
    <t>DCF Valuation – Exit Multiple</t>
  </si>
  <si>
    <t>Exit P/E Multiple</t>
  </si>
  <si>
    <t>Discount Period</t>
  </si>
  <si>
    <t>Cost of Equity</t>
  </si>
  <si>
    <t>Capex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</si>
</sst>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_);\(#,##0\);\-\-_);@_)"/>
    <numFmt numFmtId="165" formatCode="&quot;Year&quot;\ 0_)"/>
    <numFmt numFmtId="166" formatCode="&quot;$&quot;#,##0_);\(&quot;$&quot;#,##0\);\-\-_);@_)"/>
    <numFmt numFmtId="167" formatCode="#,##0.0%_);\(#,##0.0%\);\-\-_);@_)"/>
    <numFmt numFmtId="168" formatCode="#,##0.0_);\(#,##0.0\);\-\-_);@_)"/>
    <numFmt numFmtId="169" formatCode="&quot;$&quot;#,##0.00_);\(&quot;$&quot;#,##0.00\);\-\-_);@_)"/>
    <numFmt numFmtId="170" formatCode="0.0&quot;x&quot;_)"/>
  </numFmts>
  <fonts count="26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u/>
      <sz val="10"/>
      <color theme="10"/>
      <name val="Arial"/>
      <family val="2"/>
      <scheme val="minor"/>
    </font>
    <font>
      <sz val="10"/>
      <name val="Arial"/>
      <family val="2"/>
    </font>
    <font>
      <sz val="14"/>
      <color theme="8" tint="-0.249977111117893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i/>
      <sz val="14"/>
      <color theme="10"/>
      <name val="Arial"/>
      <family val="2"/>
    </font>
    <font>
      <i/>
      <sz val="14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vertAlign val="subscript"/>
      <sz val="16"/>
      <name val="Arial"/>
      <family val="2"/>
    </font>
    <font>
      <sz val="10"/>
      <color theme="1"/>
      <name val="Arial"/>
      <family val="2"/>
      <scheme val="major"/>
    </font>
    <font>
      <b/>
      <sz val="10"/>
      <color theme="1"/>
      <name val="Arial"/>
      <family val="2"/>
      <scheme val="major"/>
    </font>
    <font>
      <b/>
      <sz val="10"/>
      <color rgb="FF0000FF"/>
      <name val="Arial"/>
      <family val="2"/>
      <scheme val="major"/>
    </font>
    <font>
      <sz val="10"/>
      <color rgb="FF0000FF"/>
      <name val="Arial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DFE9F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/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 style="medium">
        <color indexed="64"/>
      </top>
      <bottom/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6">
    <xf numFmtId="0" fontId="0" fillId="0" borderId="0" xfId="0"/>
    <xf numFmtId="164" fontId="1" fillId="11" borderId="0" xfId="0" applyNumberFormat="1" applyFont="1" applyFill="1"/>
    <xf numFmtId="49" fontId="1" fillId="9" borderId="5" xfId="0" applyNumberFormat="1" applyFont="1" applyFill="1" applyBorder="1"/>
    <xf numFmtId="49" fontId="12" fillId="9" borderId="6" xfId="0" applyNumberFormat="1" applyFont="1" applyFill="1" applyBorder="1"/>
    <xf numFmtId="49" fontId="12" fillId="9" borderId="7" xfId="0" applyNumberFormat="1" applyFont="1" applyFill="1" applyBorder="1"/>
    <xf numFmtId="49" fontId="12" fillId="10" borderId="5" xfId="0" applyNumberFormat="1" applyFont="1" applyFill="1" applyBorder="1"/>
    <xf numFmtId="49" fontId="12" fillId="10" borderId="6" xfId="0" applyNumberFormat="1" applyFont="1" applyFill="1" applyBorder="1"/>
    <xf numFmtId="49" fontId="12" fillId="10" borderId="7" xfId="0" applyNumberFormat="1" applyFont="1" applyFill="1" applyBorder="1"/>
    <xf numFmtId="49" fontId="1" fillId="9" borderId="8" xfId="0" applyNumberFormat="1" applyFont="1" applyFill="1" applyBorder="1"/>
    <xf numFmtId="49" fontId="12" fillId="9" borderId="0" xfId="0" applyNumberFormat="1" applyFont="1" applyFill="1" applyBorder="1"/>
    <xf numFmtId="49" fontId="12" fillId="9" borderId="9" xfId="0" applyNumberFormat="1" applyFont="1" applyFill="1" applyBorder="1"/>
    <xf numFmtId="49" fontId="12" fillId="10" borderId="8" xfId="0" applyNumberFormat="1" applyFont="1" applyFill="1" applyBorder="1" applyAlignment="1">
      <alignment horizontal="center"/>
    </xf>
    <xf numFmtId="49" fontId="13" fillId="9" borderId="10" xfId="10" applyNumberFormat="1" applyFont="1" applyFill="1" applyBorder="1" applyAlignment="1" applyProtection="1">
      <alignment horizontal="center" vertical="center"/>
    </xf>
    <xf numFmtId="49" fontId="13" fillId="9" borderId="6" xfId="10" applyNumberFormat="1" applyFont="1" applyFill="1" applyBorder="1" applyAlignment="1" applyProtection="1">
      <alignment horizontal="center" vertical="center"/>
    </xf>
    <xf numFmtId="49" fontId="13" fillId="9" borderId="7" xfId="10" applyNumberFormat="1" applyFont="1" applyFill="1" applyBorder="1" applyAlignment="1" applyProtection="1">
      <alignment horizontal="center" vertical="center"/>
    </xf>
    <xf numFmtId="49" fontId="1" fillId="10" borderId="9" xfId="0" applyNumberFormat="1" applyFont="1" applyFill="1" applyBorder="1"/>
    <xf numFmtId="49" fontId="13" fillId="9" borderId="11" xfId="10" applyNumberFormat="1" applyFont="1" applyFill="1" applyBorder="1" applyAlignment="1" applyProtection="1">
      <alignment horizontal="center" vertical="center"/>
    </xf>
    <xf numFmtId="49" fontId="13" fillId="9" borderId="0" xfId="10" applyNumberFormat="1" applyFont="1" applyFill="1" applyBorder="1" applyAlignment="1" applyProtection="1">
      <alignment horizontal="center" vertical="center"/>
    </xf>
    <xf numFmtId="49" fontId="13" fillId="9" borderId="9" xfId="10" applyNumberFormat="1" applyFont="1" applyFill="1" applyBorder="1" applyAlignment="1" applyProtection="1">
      <alignment horizontal="center" vertical="center"/>
    </xf>
    <xf numFmtId="49" fontId="12" fillId="10" borderId="8" xfId="0" applyNumberFormat="1" applyFont="1" applyFill="1" applyBorder="1"/>
    <xf numFmtId="49" fontId="14" fillId="9" borderId="8" xfId="0" applyNumberFormat="1" applyFont="1" applyFill="1" applyBorder="1" applyAlignment="1" applyProtection="1">
      <alignment vertical="center"/>
      <protection locked="0"/>
    </xf>
    <xf numFmtId="49" fontId="15" fillId="9" borderId="0" xfId="0" applyNumberFormat="1" applyFont="1" applyFill="1" applyBorder="1" applyAlignment="1" applyProtection="1">
      <alignment vertical="center"/>
      <protection locked="0"/>
    </xf>
    <xf numFmtId="49" fontId="12" fillId="9" borderId="9" xfId="0" applyNumberFormat="1" applyFont="1" applyFill="1" applyBorder="1" applyAlignment="1">
      <alignment vertical="center"/>
    </xf>
    <xf numFmtId="49" fontId="13" fillId="9" borderId="12" xfId="10" applyNumberFormat="1" applyFont="1" applyFill="1" applyBorder="1" applyAlignment="1" applyProtection="1">
      <alignment horizontal="center" vertical="center"/>
    </xf>
    <xf numFmtId="49" fontId="13" fillId="9" borderId="13" xfId="10" applyNumberFormat="1" applyFont="1" applyFill="1" applyBorder="1" applyAlignment="1" applyProtection="1">
      <alignment horizontal="center" vertical="center"/>
    </xf>
    <xf numFmtId="49" fontId="13" fillId="9" borderId="14" xfId="10" applyNumberFormat="1" applyFont="1" applyFill="1" applyBorder="1" applyAlignment="1" applyProtection="1">
      <alignment horizontal="center" vertical="center"/>
    </xf>
    <xf numFmtId="49" fontId="1" fillId="9" borderId="8" xfId="0" applyNumberFormat="1" applyFont="1" applyFill="1" applyBorder="1" applyAlignment="1">
      <alignment vertical="center"/>
    </xf>
    <xf numFmtId="49" fontId="15" fillId="9" borderId="0" xfId="0" applyNumberFormat="1" applyFont="1" applyFill="1" applyBorder="1" applyAlignment="1" applyProtection="1">
      <alignment horizontal="left" vertical="center"/>
      <protection locked="0"/>
    </xf>
    <xf numFmtId="49" fontId="1" fillId="10" borderId="0" xfId="0" applyNumberFormat="1" applyFont="1" applyFill="1" applyBorder="1"/>
    <xf numFmtId="49" fontId="14" fillId="9" borderId="15" xfId="0" applyNumberFormat="1" applyFont="1" applyFill="1" applyBorder="1" applyAlignment="1" applyProtection="1">
      <alignment vertical="center"/>
      <protection locked="0"/>
    </xf>
    <xf numFmtId="49" fontId="16" fillId="10" borderId="5" xfId="10" applyNumberFormat="1" applyFont="1" applyFill="1" applyBorder="1" applyAlignment="1" applyProtection="1">
      <alignment horizontal="center" vertical="center"/>
      <protection locked="0"/>
    </xf>
    <xf numFmtId="49" fontId="16" fillId="10" borderId="6" xfId="10" applyNumberFormat="1" applyFont="1" applyFill="1" applyBorder="1" applyAlignment="1" applyProtection="1">
      <alignment horizontal="center" vertical="center"/>
      <protection locked="0"/>
    </xf>
    <xf numFmtId="49" fontId="16" fillId="10" borderId="7" xfId="10" applyNumberFormat="1" applyFont="1" applyFill="1" applyBorder="1" applyAlignment="1" applyProtection="1">
      <alignment horizontal="center" vertical="center"/>
      <protection locked="0"/>
    </xf>
    <xf numFmtId="49" fontId="16" fillId="10" borderId="8" xfId="10" applyNumberFormat="1" applyFont="1" applyFill="1" applyBorder="1" applyAlignment="1" applyProtection="1">
      <alignment horizontal="center" vertical="center"/>
      <protection locked="0"/>
    </xf>
    <xf numFmtId="49" fontId="16" fillId="10" borderId="0" xfId="10" applyNumberFormat="1" applyFont="1" applyFill="1" applyBorder="1" applyAlignment="1" applyProtection="1">
      <alignment horizontal="center" vertical="center"/>
      <protection locked="0"/>
    </xf>
    <xf numFmtId="49" fontId="16" fillId="10" borderId="9" xfId="10" applyNumberFormat="1" applyFont="1" applyFill="1" applyBorder="1" applyAlignment="1" applyProtection="1">
      <alignment horizontal="center" vertical="center"/>
      <protection locked="0"/>
    </xf>
    <xf numFmtId="49" fontId="1" fillId="10" borderId="0" xfId="0" applyNumberFormat="1" applyFont="1" applyFill="1" applyBorder="1" applyAlignment="1">
      <alignment horizontal="center" wrapText="1"/>
    </xf>
    <xf numFmtId="49" fontId="12" fillId="9" borderId="9" xfId="0" applyNumberFormat="1" applyFont="1" applyFill="1" applyBorder="1" applyAlignment="1">
      <alignment horizontal="center" wrapText="1"/>
    </xf>
    <xf numFmtId="49" fontId="16" fillId="10" borderId="16" xfId="10" applyNumberFormat="1" applyFont="1" applyFill="1" applyBorder="1" applyAlignment="1" applyProtection="1">
      <alignment horizontal="center" vertical="center"/>
      <protection locked="0"/>
    </xf>
    <xf numFmtId="49" fontId="16" fillId="10" borderId="13" xfId="10" applyNumberFormat="1" applyFont="1" applyFill="1" applyBorder="1" applyAlignment="1" applyProtection="1">
      <alignment horizontal="center" vertical="center"/>
      <protection locked="0"/>
    </xf>
    <xf numFmtId="49" fontId="16" fillId="10" borderId="14" xfId="10" applyNumberFormat="1" applyFont="1" applyFill="1" applyBorder="1" applyAlignment="1" applyProtection="1">
      <alignment horizontal="center" vertical="center"/>
      <protection locked="0"/>
    </xf>
    <xf numFmtId="49" fontId="18" fillId="9" borderId="0" xfId="0" applyNumberFormat="1" applyFont="1" applyFill="1" applyBorder="1" applyAlignment="1">
      <alignment vertical="center" wrapText="1"/>
    </xf>
    <xf numFmtId="49" fontId="1" fillId="9" borderId="16" xfId="0" applyNumberFormat="1" applyFont="1" applyFill="1" applyBorder="1"/>
    <xf numFmtId="49" fontId="12" fillId="9" borderId="13" xfId="0" applyNumberFormat="1" applyFont="1" applyFill="1" applyBorder="1"/>
    <xf numFmtId="49" fontId="12" fillId="9" borderId="14" xfId="0" applyNumberFormat="1" applyFont="1" applyFill="1" applyBorder="1"/>
    <xf numFmtId="49" fontId="12" fillId="10" borderId="16" xfId="0" applyNumberFormat="1" applyFont="1" applyFill="1" applyBorder="1"/>
    <xf numFmtId="49" fontId="1" fillId="10" borderId="13" xfId="0" applyNumberFormat="1" applyFont="1" applyFill="1" applyBorder="1"/>
    <xf numFmtId="49" fontId="1" fillId="10" borderId="14" xfId="0" applyNumberFormat="1" applyFont="1" applyFill="1" applyBorder="1"/>
    <xf numFmtId="49" fontId="21" fillId="9" borderId="0" xfId="0" applyNumberFormat="1" applyFont="1" applyFill="1" applyBorder="1" applyAlignment="1">
      <alignment horizontal="center" vertical="center"/>
    </xf>
    <xf numFmtId="49" fontId="19" fillId="9" borderId="0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/>
    <xf numFmtId="164" fontId="22" fillId="0" borderId="0" xfId="0" applyNumberFormat="1" applyFont="1" applyAlignment="1">
      <alignment horizontal="right"/>
    </xf>
    <xf numFmtId="49" fontId="23" fillId="11" borderId="0" xfId="0" applyNumberFormat="1" applyFont="1" applyFill="1"/>
    <xf numFmtId="164" fontId="23" fillId="11" borderId="0" xfId="0" applyNumberFormat="1" applyFont="1" applyFill="1"/>
    <xf numFmtId="164" fontId="23" fillId="11" borderId="0" xfId="0" applyNumberFormat="1" applyFont="1" applyFill="1" applyAlignment="1">
      <alignment horizontal="right"/>
    </xf>
    <xf numFmtId="164" fontId="23" fillId="0" borderId="0" xfId="0" applyNumberFormat="1" applyFont="1"/>
    <xf numFmtId="49" fontId="22" fillId="0" borderId="17" xfId="0" quotePrefix="1" applyNumberFormat="1" applyFont="1" applyBorder="1"/>
    <xf numFmtId="164" fontId="22" fillId="0" borderId="17" xfId="0" quotePrefix="1" applyNumberFormat="1" applyFont="1" applyBorder="1"/>
    <xf numFmtId="164" fontId="22" fillId="0" borderId="17" xfId="0" applyNumberFormat="1" applyFont="1" applyBorder="1" applyAlignment="1">
      <alignment horizontal="right"/>
    </xf>
    <xf numFmtId="164" fontId="22" fillId="0" borderId="17" xfId="0" applyNumberFormat="1" applyFont="1" applyBorder="1"/>
    <xf numFmtId="165" fontId="22" fillId="0" borderId="18" xfId="0" applyNumberFormat="1" applyFont="1" applyBorder="1" applyAlignment="1">
      <alignment horizontal="right"/>
    </xf>
    <xf numFmtId="165" fontId="22" fillId="0" borderId="17" xfId="0" applyNumberFormat="1" applyFont="1" applyBorder="1" applyAlignment="1">
      <alignment horizontal="right"/>
    </xf>
    <xf numFmtId="164" fontId="22" fillId="0" borderId="18" xfId="0" applyNumberFormat="1" applyFont="1" applyBorder="1"/>
    <xf numFmtId="49" fontId="23" fillId="0" borderId="0" xfId="0" applyNumberFormat="1" applyFont="1"/>
    <xf numFmtId="166" fontId="24" fillId="0" borderId="19" xfId="0" applyNumberFormat="1" applyFont="1" applyBorder="1"/>
    <xf numFmtId="166" fontId="23" fillId="0" borderId="0" xfId="0" applyNumberFormat="1" applyFont="1"/>
    <xf numFmtId="49" fontId="22" fillId="0" borderId="0" xfId="0" applyNumberFormat="1" applyFont="1"/>
    <xf numFmtId="164" fontId="22" fillId="0" borderId="19" xfId="0" applyNumberFormat="1" applyFont="1" applyBorder="1"/>
    <xf numFmtId="164" fontId="25" fillId="0" borderId="19" xfId="0" applyNumberFormat="1" applyFont="1" applyBorder="1"/>
    <xf numFmtId="49" fontId="23" fillId="0" borderId="17" xfId="0" applyNumberFormat="1" applyFont="1" applyBorder="1"/>
    <xf numFmtId="164" fontId="23" fillId="0" borderId="17" xfId="0" applyNumberFormat="1" applyFont="1" applyBorder="1"/>
    <xf numFmtId="166" fontId="23" fillId="0" borderId="18" xfId="0" applyNumberFormat="1" applyFont="1" applyBorder="1"/>
    <xf numFmtId="166" fontId="23" fillId="0" borderId="17" xfId="0" applyNumberFormat="1" applyFont="1" applyBorder="1"/>
    <xf numFmtId="168" fontId="22" fillId="0" borderId="0" xfId="0" applyNumberFormat="1" applyFont="1"/>
    <xf numFmtId="164" fontId="23" fillId="0" borderId="18" xfId="0" applyNumberFormat="1" applyFont="1" applyBorder="1"/>
    <xf numFmtId="164" fontId="23" fillId="12" borderId="0" xfId="0" applyNumberFormat="1" applyFont="1" applyFill="1"/>
    <xf numFmtId="164" fontId="22" fillId="12" borderId="0" xfId="0" applyNumberFormat="1" applyFont="1" applyFill="1" applyAlignment="1">
      <alignment horizontal="right"/>
    </xf>
    <xf numFmtId="164" fontId="23" fillId="0" borderId="0" xfId="0" applyNumberFormat="1" applyFont="1" applyAlignment="1">
      <alignment horizontal="right"/>
    </xf>
    <xf numFmtId="166" fontId="22" fillId="0" borderId="17" xfId="0" applyNumberFormat="1" applyFont="1" applyBorder="1" applyAlignment="1">
      <alignment horizontal="right"/>
    </xf>
    <xf numFmtId="167" fontId="25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right"/>
    </xf>
    <xf numFmtId="166" fontId="23" fillId="0" borderId="17" xfId="0" applyNumberFormat="1" applyFont="1" applyBorder="1" applyAlignment="1">
      <alignment horizontal="right"/>
    </xf>
    <xf numFmtId="164" fontId="25" fillId="0" borderId="0" xfId="0" applyNumberFormat="1" applyFont="1" applyAlignment="1">
      <alignment horizontal="right"/>
    </xf>
    <xf numFmtId="164" fontId="23" fillId="13" borderId="21" xfId="0" applyNumberFormat="1" applyFont="1" applyFill="1" applyBorder="1" applyAlignment="1">
      <alignment horizontal="left"/>
    </xf>
    <xf numFmtId="164" fontId="23" fillId="13" borderId="22" xfId="0" applyNumberFormat="1" applyFont="1" applyFill="1" applyBorder="1" applyAlignment="1">
      <alignment horizontal="right"/>
    </xf>
    <xf numFmtId="169" fontId="23" fillId="13" borderId="23" xfId="0" applyNumberFormat="1" applyFont="1" applyFill="1" applyBorder="1" applyAlignment="1">
      <alignment horizontal="right"/>
    </xf>
    <xf numFmtId="170" fontId="24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left" indent="1"/>
    </xf>
    <xf numFmtId="164" fontId="22" fillId="0" borderId="0" xfId="0" applyNumberFormat="1" applyFont="1" applyAlignment="1">
      <alignment horizontal="left" indent="1"/>
    </xf>
    <xf numFmtId="167" fontId="25" fillId="0" borderId="0" xfId="0" applyNumberFormat="1" applyFont="1"/>
    <xf numFmtId="167" fontId="22" fillId="0" borderId="0" xfId="0" applyNumberFormat="1" applyFont="1"/>
    <xf numFmtId="167" fontId="22" fillId="0" borderId="19" xfId="0" applyNumberFormat="1" applyFont="1" applyBorder="1"/>
    <xf numFmtId="167" fontId="25" fillId="0" borderId="20" xfId="0" applyNumberFormat="1" applyFont="1" applyBorder="1" applyAlignment="1">
      <alignment horizontal="center"/>
    </xf>
    <xf numFmtId="164" fontId="23" fillId="0" borderId="17" xfId="0" applyNumberFormat="1" applyFont="1" applyBorder="1" applyAlignment="1">
      <alignment horizontal="right"/>
    </xf>
    <xf numFmtId="164" fontId="23" fillId="13" borderId="22" xfId="0" applyNumberFormat="1" applyFont="1" applyFill="1" applyBorder="1" applyAlignment="1">
      <alignment horizontal="left"/>
    </xf>
    <xf numFmtId="49" fontId="12" fillId="0" borderId="0" xfId="0" applyNumberFormat="1" applyFont="1" applyFill="1" applyBorder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43EA38FB-4AF4-42CB-B269-251470BD1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5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levered-dcf-model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4"/>
      <c r="M2" s="5"/>
      <c r="N2" s="6"/>
      <c r="O2" s="6"/>
      <c r="P2" s="6"/>
      <c r="Q2" s="6"/>
      <c r="R2" s="6"/>
      <c r="S2" s="6"/>
      <c r="T2" s="6"/>
      <c r="U2" s="6"/>
      <c r="V2" s="7"/>
    </row>
    <row r="3" spans="2:22" ht="13.2" customHeight="1" x14ac:dyDescent="0.25">
      <c r="B3" s="8"/>
      <c r="C3" s="9"/>
      <c r="D3" s="95"/>
      <c r="E3" s="9"/>
      <c r="F3" s="9"/>
      <c r="G3" s="9"/>
      <c r="H3" s="9"/>
      <c r="I3" s="9"/>
      <c r="J3" s="9"/>
      <c r="K3" s="9"/>
      <c r="L3" s="10"/>
      <c r="M3" s="11"/>
      <c r="N3" s="12" t="s">
        <v>0</v>
      </c>
      <c r="O3" s="13"/>
      <c r="P3" s="13"/>
      <c r="Q3" s="13"/>
      <c r="R3" s="13"/>
      <c r="S3" s="13"/>
      <c r="T3" s="13"/>
      <c r="U3" s="14"/>
      <c r="V3" s="15"/>
    </row>
    <row r="4" spans="2:22" ht="13.2" customHeight="1" x14ac:dyDescent="0.25">
      <c r="B4" s="8"/>
      <c r="C4" s="9"/>
      <c r="D4" s="9"/>
      <c r="E4" s="9"/>
      <c r="F4" s="9"/>
      <c r="G4" s="9"/>
      <c r="H4" s="9"/>
      <c r="I4" s="9"/>
      <c r="J4" s="9"/>
      <c r="K4" s="9"/>
      <c r="L4" s="10"/>
      <c r="M4" s="11"/>
      <c r="N4" s="16"/>
      <c r="O4" s="17"/>
      <c r="P4" s="17"/>
      <c r="Q4" s="17"/>
      <c r="R4" s="17"/>
      <c r="S4" s="17"/>
      <c r="T4" s="17"/>
      <c r="U4" s="18"/>
      <c r="V4" s="15"/>
    </row>
    <row r="5" spans="2:22" ht="13.2" customHeight="1" x14ac:dyDescent="0.25">
      <c r="B5" s="8"/>
      <c r="C5" s="9"/>
      <c r="D5" s="9"/>
      <c r="E5" s="9"/>
      <c r="F5" s="9"/>
      <c r="G5" s="9"/>
      <c r="H5" s="9"/>
      <c r="I5" s="9"/>
      <c r="J5" s="9"/>
      <c r="K5" s="9"/>
      <c r="L5" s="10"/>
      <c r="M5" s="19"/>
      <c r="N5" s="16"/>
      <c r="O5" s="17"/>
      <c r="P5" s="17"/>
      <c r="Q5" s="17"/>
      <c r="R5" s="17"/>
      <c r="S5" s="17"/>
      <c r="T5" s="17"/>
      <c r="U5" s="18"/>
      <c r="V5" s="15"/>
    </row>
    <row r="6" spans="2:22" ht="13.2" customHeight="1" x14ac:dyDescent="0.25">
      <c r="B6" s="20"/>
      <c r="C6" s="21"/>
      <c r="D6" s="21"/>
      <c r="E6" s="21"/>
      <c r="F6" s="21"/>
      <c r="G6" s="21"/>
      <c r="H6" s="21"/>
      <c r="I6" s="21"/>
      <c r="J6" s="21"/>
      <c r="K6" s="21"/>
      <c r="L6" s="22"/>
      <c r="M6" s="19"/>
      <c r="N6" s="23"/>
      <c r="O6" s="24"/>
      <c r="P6" s="24"/>
      <c r="Q6" s="24"/>
      <c r="R6" s="24"/>
      <c r="S6" s="24"/>
      <c r="T6" s="24"/>
      <c r="U6" s="25"/>
      <c r="V6" s="15"/>
    </row>
    <row r="7" spans="2:22" ht="13.2" customHeight="1" x14ac:dyDescent="0.25">
      <c r="B7" s="26"/>
      <c r="C7" s="27" t="s">
        <v>1</v>
      </c>
      <c r="D7" s="27"/>
      <c r="E7" s="27"/>
      <c r="F7" s="27"/>
      <c r="G7" s="27"/>
      <c r="H7" s="27"/>
      <c r="I7" s="27"/>
      <c r="J7" s="27"/>
      <c r="K7" s="27"/>
      <c r="L7" s="22"/>
      <c r="M7" s="19"/>
      <c r="N7" s="28"/>
      <c r="O7" s="28"/>
      <c r="P7" s="28"/>
      <c r="Q7" s="28"/>
      <c r="R7" s="28"/>
      <c r="S7" s="28"/>
      <c r="T7" s="28"/>
      <c r="U7" s="28"/>
      <c r="V7" s="15"/>
    </row>
    <row r="8" spans="2:22" ht="13.2" customHeight="1" thickBot="1" x14ac:dyDescent="0.3">
      <c r="B8" s="26"/>
      <c r="C8" s="27"/>
      <c r="D8" s="27"/>
      <c r="E8" s="27"/>
      <c r="F8" s="27"/>
      <c r="G8" s="27"/>
      <c r="H8" s="27"/>
      <c r="I8" s="27"/>
      <c r="J8" s="27"/>
      <c r="K8" s="27"/>
      <c r="L8" s="22"/>
      <c r="M8" s="19"/>
      <c r="N8" s="12" t="s">
        <v>2</v>
      </c>
      <c r="O8" s="13"/>
      <c r="P8" s="13"/>
      <c r="Q8" s="13"/>
      <c r="R8" s="13"/>
      <c r="S8" s="13"/>
      <c r="T8" s="13"/>
      <c r="U8" s="14"/>
      <c r="V8" s="15"/>
    </row>
    <row r="9" spans="2:22" ht="13.2" customHeight="1" x14ac:dyDescent="0.25">
      <c r="B9" s="26"/>
      <c r="C9" s="29"/>
      <c r="D9" s="29"/>
      <c r="E9" s="29"/>
      <c r="F9" s="29"/>
      <c r="G9" s="29"/>
      <c r="H9" s="29"/>
      <c r="I9" s="29"/>
      <c r="J9" s="29"/>
      <c r="K9" s="29"/>
      <c r="L9" s="22"/>
      <c r="M9" s="19"/>
      <c r="N9" s="16"/>
      <c r="O9" s="17"/>
      <c r="P9" s="17"/>
      <c r="Q9" s="17"/>
      <c r="R9" s="17"/>
      <c r="S9" s="17"/>
      <c r="T9" s="17"/>
      <c r="U9" s="18"/>
      <c r="V9" s="15"/>
    </row>
    <row r="10" spans="2:22" ht="13.2" customHeight="1" x14ac:dyDescent="0.25">
      <c r="B10" s="8"/>
      <c r="C10" s="9"/>
      <c r="D10" s="9"/>
      <c r="E10" s="9"/>
      <c r="F10" s="9"/>
      <c r="G10" s="9"/>
      <c r="H10" s="9"/>
      <c r="I10" s="9"/>
      <c r="J10" s="9"/>
      <c r="K10" s="9"/>
      <c r="L10" s="10"/>
      <c r="M10" s="19"/>
      <c r="N10" s="16"/>
      <c r="O10" s="17"/>
      <c r="P10" s="17"/>
      <c r="Q10" s="17"/>
      <c r="R10" s="17"/>
      <c r="S10" s="17"/>
      <c r="T10" s="17"/>
      <c r="U10" s="18"/>
      <c r="V10" s="15"/>
    </row>
    <row r="11" spans="2:22" ht="13.2" customHeight="1" x14ac:dyDescent="0.25">
      <c r="B11" s="8"/>
      <c r="C11" s="30" t="s">
        <v>7</v>
      </c>
      <c r="D11" s="31"/>
      <c r="E11" s="31"/>
      <c r="F11" s="31"/>
      <c r="G11" s="31"/>
      <c r="H11" s="31"/>
      <c r="I11" s="31"/>
      <c r="J11" s="31"/>
      <c r="K11" s="32"/>
      <c r="L11" s="10"/>
      <c r="M11" s="19"/>
      <c r="N11" s="23"/>
      <c r="O11" s="24"/>
      <c r="P11" s="24"/>
      <c r="Q11" s="24"/>
      <c r="R11" s="24"/>
      <c r="S11" s="24"/>
      <c r="T11" s="24"/>
      <c r="U11" s="25"/>
      <c r="V11" s="15"/>
    </row>
    <row r="12" spans="2:22" ht="13.2" customHeight="1" x14ac:dyDescent="0.25">
      <c r="B12" s="8"/>
      <c r="C12" s="33"/>
      <c r="D12" s="34"/>
      <c r="E12" s="34"/>
      <c r="F12" s="34"/>
      <c r="G12" s="34"/>
      <c r="H12" s="34"/>
      <c r="I12" s="34"/>
      <c r="J12" s="34"/>
      <c r="K12" s="35"/>
      <c r="L12" s="10"/>
      <c r="M12" s="19"/>
      <c r="N12" s="28"/>
      <c r="O12" s="28"/>
      <c r="P12" s="28"/>
      <c r="Q12" s="28"/>
      <c r="R12" s="28"/>
      <c r="S12" s="28"/>
      <c r="T12" s="36"/>
      <c r="U12" s="36"/>
      <c r="V12" s="15"/>
    </row>
    <row r="13" spans="2:22" ht="13.2" customHeight="1" x14ac:dyDescent="0.25">
      <c r="B13" s="8"/>
      <c r="C13" s="33"/>
      <c r="D13" s="34"/>
      <c r="E13" s="34"/>
      <c r="F13" s="34"/>
      <c r="G13" s="34"/>
      <c r="H13" s="34"/>
      <c r="I13" s="34"/>
      <c r="J13" s="34"/>
      <c r="K13" s="35"/>
      <c r="L13" s="10"/>
      <c r="M13" s="19"/>
      <c r="N13" s="12" t="s">
        <v>3</v>
      </c>
      <c r="O13" s="13"/>
      <c r="P13" s="13"/>
      <c r="Q13" s="13"/>
      <c r="R13" s="13"/>
      <c r="S13" s="13"/>
      <c r="T13" s="13"/>
      <c r="U13" s="14"/>
      <c r="V13" s="15"/>
    </row>
    <row r="14" spans="2:22" ht="13.2" customHeight="1" x14ac:dyDescent="0.25">
      <c r="B14" s="8"/>
      <c r="C14" s="33"/>
      <c r="D14" s="34"/>
      <c r="E14" s="34"/>
      <c r="F14" s="34"/>
      <c r="G14" s="34"/>
      <c r="H14" s="34"/>
      <c r="I14" s="34"/>
      <c r="J14" s="34"/>
      <c r="K14" s="35"/>
      <c r="L14" s="37"/>
      <c r="M14" s="19"/>
      <c r="N14" s="16"/>
      <c r="O14" s="17"/>
      <c r="P14" s="17"/>
      <c r="Q14" s="17"/>
      <c r="R14" s="17"/>
      <c r="S14" s="17"/>
      <c r="T14" s="17"/>
      <c r="U14" s="18"/>
      <c r="V14" s="15"/>
    </row>
    <row r="15" spans="2:22" ht="13.2" customHeight="1" x14ac:dyDescent="0.25">
      <c r="B15" s="8"/>
      <c r="C15" s="33"/>
      <c r="D15" s="34"/>
      <c r="E15" s="34"/>
      <c r="F15" s="34"/>
      <c r="G15" s="34"/>
      <c r="H15" s="34"/>
      <c r="I15" s="34"/>
      <c r="J15" s="34"/>
      <c r="K15" s="35"/>
      <c r="L15" s="10"/>
      <c r="M15" s="19"/>
      <c r="N15" s="16"/>
      <c r="O15" s="17"/>
      <c r="P15" s="17"/>
      <c r="Q15" s="17"/>
      <c r="R15" s="17"/>
      <c r="S15" s="17"/>
      <c r="T15" s="17"/>
      <c r="U15" s="18"/>
      <c r="V15" s="15"/>
    </row>
    <row r="16" spans="2:22" ht="13.2" customHeight="1" x14ac:dyDescent="0.25">
      <c r="B16" s="8"/>
      <c r="C16" s="38"/>
      <c r="D16" s="39"/>
      <c r="E16" s="39"/>
      <c r="F16" s="39"/>
      <c r="G16" s="39"/>
      <c r="H16" s="39"/>
      <c r="I16" s="39"/>
      <c r="J16" s="39"/>
      <c r="K16" s="40"/>
      <c r="L16" s="10"/>
      <c r="M16" s="19"/>
      <c r="N16" s="23"/>
      <c r="O16" s="24"/>
      <c r="P16" s="24"/>
      <c r="Q16" s="24"/>
      <c r="R16" s="24"/>
      <c r="S16" s="24"/>
      <c r="T16" s="24"/>
      <c r="U16" s="25"/>
      <c r="V16" s="15"/>
    </row>
    <row r="17" spans="2:22" ht="13.2" customHeight="1" x14ac:dyDescent="0.25">
      <c r="B17" s="8"/>
      <c r="C17" s="41"/>
      <c r="D17" s="41"/>
      <c r="E17" s="41"/>
      <c r="F17" s="41"/>
      <c r="G17" s="41"/>
      <c r="H17" s="41"/>
      <c r="I17" s="41"/>
      <c r="J17" s="41"/>
      <c r="K17" s="41"/>
      <c r="L17" s="10"/>
      <c r="M17" s="19"/>
      <c r="N17" s="28"/>
      <c r="O17" s="28"/>
      <c r="P17" s="28"/>
      <c r="Q17" s="28"/>
      <c r="R17" s="28"/>
      <c r="S17" s="28"/>
      <c r="T17" s="28"/>
      <c r="U17" s="28"/>
      <c r="V17" s="15"/>
    </row>
    <row r="18" spans="2:22" ht="13.2" customHeight="1" x14ac:dyDescent="0.25">
      <c r="B18" s="8"/>
      <c r="C18" s="49" t="s">
        <v>8</v>
      </c>
      <c r="D18" s="49"/>
      <c r="E18" s="49"/>
      <c r="F18" s="49"/>
      <c r="G18" s="49"/>
      <c r="H18" s="49"/>
      <c r="I18" s="49"/>
      <c r="J18" s="49"/>
      <c r="K18" s="49"/>
      <c r="L18" s="10"/>
      <c r="M18" s="19"/>
      <c r="N18" s="12" t="s">
        <v>4</v>
      </c>
      <c r="O18" s="13"/>
      <c r="P18" s="13"/>
      <c r="Q18" s="13"/>
      <c r="R18" s="13"/>
      <c r="S18" s="13"/>
      <c r="T18" s="13"/>
      <c r="U18" s="14"/>
      <c r="V18" s="15"/>
    </row>
    <row r="19" spans="2:22" ht="13.2" customHeight="1" x14ac:dyDescent="0.25">
      <c r="B19" s="8"/>
      <c r="C19" s="49"/>
      <c r="D19" s="49"/>
      <c r="E19" s="49"/>
      <c r="F19" s="49"/>
      <c r="G19" s="49"/>
      <c r="H19" s="49"/>
      <c r="I19" s="49"/>
      <c r="J19" s="49"/>
      <c r="K19" s="49"/>
      <c r="L19" s="10"/>
      <c r="M19" s="19"/>
      <c r="N19" s="16"/>
      <c r="O19" s="17"/>
      <c r="P19" s="17"/>
      <c r="Q19" s="17"/>
      <c r="R19" s="17"/>
      <c r="S19" s="17"/>
      <c r="T19" s="17"/>
      <c r="U19" s="18"/>
      <c r="V19" s="15"/>
    </row>
    <row r="20" spans="2:22" ht="13.2" customHeight="1" x14ac:dyDescent="0.25">
      <c r="B20" s="8"/>
      <c r="C20" s="49"/>
      <c r="D20" s="49"/>
      <c r="E20" s="49"/>
      <c r="F20" s="49"/>
      <c r="G20" s="49"/>
      <c r="H20" s="49"/>
      <c r="I20" s="49"/>
      <c r="J20" s="49"/>
      <c r="K20" s="49"/>
      <c r="L20" s="10"/>
      <c r="M20" s="19"/>
      <c r="N20" s="16"/>
      <c r="O20" s="17"/>
      <c r="P20" s="17"/>
      <c r="Q20" s="17"/>
      <c r="R20" s="17"/>
      <c r="S20" s="17"/>
      <c r="T20" s="17"/>
      <c r="U20" s="18"/>
      <c r="V20" s="15"/>
    </row>
    <row r="21" spans="2:22" ht="13.2" customHeight="1" x14ac:dyDescent="0.25">
      <c r="B21" s="8"/>
      <c r="C21" s="49"/>
      <c r="D21" s="49"/>
      <c r="E21" s="49"/>
      <c r="F21" s="49"/>
      <c r="G21" s="49"/>
      <c r="H21" s="49"/>
      <c r="I21" s="49"/>
      <c r="J21" s="49"/>
      <c r="K21" s="49"/>
      <c r="L21" s="10"/>
      <c r="M21" s="19"/>
      <c r="N21" s="23"/>
      <c r="O21" s="24"/>
      <c r="P21" s="24"/>
      <c r="Q21" s="24"/>
      <c r="R21" s="24"/>
      <c r="S21" s="24"/>
      <c r="T21" s="24"/>
      <c r="U21" s="25"/>
      <c r="V21" s="15"/>
    </row>
    <row r="22" spans="2:22" ht="13.2" customHeight="1" x14ac:dyDescent="0.25">
      <c r="B22" s="8"/>
      <c r="C22" s="49"/>
      <c r="D22" s="49"/>
      <c r="E22" s="49"/>
      <c r="F22" s="49"/>
      <c r="G22" s="49"/>
      <c r="H22" s="49"/>
      <c r="I22" s="49"/>
      <c r="J22" s="49"/>
      <c r="K22" s="49"/>
      <c r="L22" s="10"/>
      <c r="M22" s="19"/>
      <c r="N22" s="28"/>
      <c r="O22" s="28"/>
      <c r="P22" s="28"/>
      <c r="Q22" s="28"/>
      <c r="R22" s="28"/>
      <c r="S22" s="28"/>
      <c r="T22" s="28"/>
      <c r="U22" s="28"/>
      <c r="V22" s="15"/>
    </row>
    <row r="23" spans="2:22" ht="13.2" customHeight="1" x14ac:dyDescent="0.25">
      <c r="B23" s="8"/>
      <c r="C23" s="49"/>
      <c r="D23" s="49"/>
      <c r="E23" s="49"/>
      <c r="F23" s="49"/>
      <c r="G23" s="49"/>
      <c r="H23" s="49"/>
      <c r="I23" s="49"/>
      <c r="J23" s="49"/>
      <c r="K23" s="49"/>
      <c r="L23" s="10"/>
      <c r="M23" s="19"/>
      <c r="N23" s="12" t="s">
        <v>5</v>
      </c>
      <c r="O23" s="13"/>
      <c r="P23" s="13"/>
      <c r="Q23" s="13"/>
      <c r="R23" s="13"/>
      <c r="S23" s="13"/>
      <c r="T23" s="13"/>
      <c r="U23" s="14"/>
      <c r="V23" s="15"/>
    </row>
    <row r="24" spans="2:22" ht="13.2" customHeight="1" x14ac:dyDescent="0.25">
      <c r="B24" s="8"/>
      <c r="C24" s="48" t="s">
        <v>6</v>
      </c>
      <c r="D24" s="48"/>
      <c r="E24" s="48"/>
      <c r="F24" s="48"/>
      <c r="G24" s="48"/>
      <c r="H24" s="48"/>
      <c r="I24" s="48"/>
      <c r="J24" s="48"/>
      <c r="K24" s="48"/>
      <c r="L24" s="10"/>
      <c r="M24" s="19"/>
      <c r="N24" s="16"/>
      <c r="O24" s="17"/>
      <c r="P24" s="17"/>
      <c r="Q24" s="17"/>
      <c r="R24" s="17"/>
      <c r="S24" s="17"/>
      <c r="T24" s="17"/>
      <c r="U24" s="18"/>
      <c r="V24" s="15"/>
    </row>
    <row r="25" spans="2:22" ht="13.2" customHeight="1" x14ac:dyDescent="0.25">
      <c r="B25" s="8"/>
      <c r="C25" s="48"/>
      <c r="D25" s="48"/>
      <c r="E25" s="48"/>
      <c r="F25" s="48"/>
      <c r="G25" s="48"/>
      <c r="H25" s="48"/>
      <c r="I25" s="48"/>
      <c r="J25" s="48"/>
      <c r="K25" s="48"/>
      <c r="L25" s="10"/>
      <c r="M25" s="19"/>
      <c r="N25" s="16"/>
      <c r="O25" s="17"/>
      <c r="P25" s="17"/>
      <c r="Q25" s="17"/>
      <c r="R25" s="17"/>
      <c r="S25" s="17"/>
      <c r="T25" s="17"/>
      <c r="U25" s="18"/>
      <c r="V25" s="15"/>
    </row>
    <row r="26" spans="2:22" ht="13.2" customHeight="1" x14ac:dyDescent="0.25">
      <c r="B26" s="8"/>
      <c r="C26" s="48"/>
      <c r="D26" s="48"/>
      <c r="E26" s="48"/>
      <c r="F26" s="48"/>
      <c r="G26" s="48"/>
      <c r="H26" s="48"/>
      <c r="I26" s="48"/>
      <c r="J26" s="48"/>
      <c r="K26" s="48"/>
      <c r="L26" s="10"/>
      <c r="M26" s="19"/>
      <c r="N26" s="23"/>
      <c r="O26" s="24"/>
      <c r="P26" s="24"/>
      <c r="Q26" s="24"/>
      <c r="R26" s="24"/>
      <c r="S26" s="24"/>
      <c r="T26" s="24"/>
      <c r="U26" s="25"/>
      <c r="V26" s="15"/>
    </row>
    <row r="27" spans="2:22" ht="13.2" customHeight="1" x14ac:dyDescent="0.2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4"/>
      <c r="M27" s="45"/>
      <c r="N27" s="46"/>
      <c r="O27" s="46"/>
      <c r="P27" s="46"/>
      <c r="Q27" s="46"/>
      <c r="R27" s="46"/>
      <c r="S27" s="46"/>
      <c r="T27" s="46"/>
      <c r="U27" s="46"/>
      <c r="V27" s="47"/>
    </row>
  </sheetData>
  <sheetProtection algorithmName="SHA-512" hashValue="Sv05ENX70RA5RrbxWs0JM8tozTIxyJ6/0dm84ZfjVwE0arGZcsB3nG3oIwU0QFfND544XwQUOoS3Byr12z8JBA==" saltValue="PsYerqPgzAzFh9HQPOuytA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197DADEA-CF04-4A9F-BF60-D9FFF91CD74B}"/>
    <hyperlink ref="T8:T11" r:id="rId2" display="Instructor-Led Boot Camps" xr:uid="{E5A220B7-6176-47F7-AE90-D9951793522A}"/>
    <hyperlink ref="T13:T16" r:id="rId3" display="1:1 Private Lessons" xr:uid="{66F38DE0-6109-4D69-83D1-B07292DC87DC}"/>
    <hyperlink ref="T18:T21" r:id="rId4" display="Free Guides and Lessons" xr:uid="{95DB582B-A0BB-444C-AF90-8BA22C75071B}"/>
    <hyperlink ref="T23:T26" r:id="rId5" display="Free Guides and Lessons" xr:uid="{DC654233-8CA5-4C2C-8816-82B595478E87}"/>
    <hyperlink ref="N23:T26" r:id="rId6" display="Template Library" xr:uid="{3087E791-65AC-4D97-B935-724278696C7F}"/>
    <hyperlink ref="C11:K16" r:id="rId7" display="Further Reading → Levered DCF Model" xr:uid="{2CD04228-EB2B-4DF6-861F-75C5D96D0A7C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A8C1-1E27-4711-89BC-AF3CD88D23FC}">
  <sheetPr>
    <tabColor rgb="FFDFE9F4"/>
  </sheetPr>
  <dimension ref="A1:P46"/>
  <sheetViews>
    <sheetView showGridLines="0" zoomScaleNormal="100" workbookViewId="0"/>
  </sheetViews>
  <sheetFormatPr defaultColWidth="9.44140625" defaultRowHeight="13.2" customHeight="1" x14ac:dyDescent="0.25"/>
  <cols>
    <col min="1" max="1" width="2.21875" style="50" bestFit="1" customWidth="1"/>
    <col min="2" max="4" width="9.44140625" style="66"/>
    <col min="5" max="5" width="9.44140625" style="51"/>
    <col min="6" max="16384" width="9.44140625" style="50"/>
  </cols>
  <sheetData>
    <row r="1" spans="1:12" ht="13.2" customHeight="1" x14ac:dyDescent="0.25">
      <c r="B1" s="50"/>
      <c r="C1" s="50"/>
      <c r="D1" s="50"/>
    </row>
    <row r="2" spans="1:12" s="55" customFormat="1" ht="13.2" customHeight="1" x14ac:dyDescent="0.25">
      <c r="A2" s="50"/>
      <c r="B2" s="52" t="s">
        <v>9</v>
      </c>
      <c r="C2" s="53"/>
      <c r="D2" s="53"/>
      <c r="E2" s="54"/>
      <c r="F2" s="53"/>
      <c r="G2" s="53"/>
      <c r="H2" s="53"/>
      <c r="I2" s="53"/>
      <c r="J2" s="53"/>
      <c r="K2" s="53"/>
      <c r="L2" s="53"/>
    </row>
    <row r="3" spans="1:12" ht="13.2" customHeight="1" x14ac:dyDescent="0.25">
      <c r="B3" s="56" t="s">
        <v>10</v>
      </c>
      <c r="C3" s="57"/>
      <c r="D3" s="57"/>
      <c r="E3" s="58"/>
      <c r="F3" s="59"/>
      <c r="G3" s="60">
        <v>0</v>
      </c>
      <c r="H3" s="61">
        <f>+G3+1</f>
        <v>1</v>
      </c>
      <c r="I3" s="61">
        <f t="shared" ref="I3:L3" si="0">+H3+1</f>
        <v>2</v>
      </c>
      <c r="J3" s="61">
        <f t="shared" si="0"/>
        <v>3</v>
      </c>
      <c r="K3" s="61">
        <f t="shared" si="0"/>
        <v>4</v>
      </c>
      <c r="L3" s="61">
        <f t="shared" si="0"/>
        <v>5</v>
      </c>
    </row>
    <row r="4" spans="1:12" ht="13.2" customHeight="1" x14ac:dyDescent="0.25">
      <c r="B4" s="59"/>
      <c r="C4" s="59"/>
      <c r="D4" s="59"/>
      <c r="E4" s="58"/>
      <c r="F4" s="59"/>
      <c r="G4" s="62"/>
      <c r="H4" s="59"/>
      <c r="I4" s="59"/>
      <c r="J4" s="59"/>
      <c r="K4" s="59"/>
      <c r="L4" s="59"/>
    </row>
    <row r="5" spans="1:12" s="55" customFormat="1" ht="13.2" customHeight="1" x14ac:dyDescent="0.25">
      <c r="B5" s="63" t="s">
        <v>11</v>
      </c>
      <c r="E5" s="77"/>
      <c r="G5" s="64">
        <v>100</v>
      </c>
      <c r="H5" s="65">
        <f>+G5*(1+H6)</f>
        <v>104</v>
      </c>
      <c r="I5" s="65">
        <f>+H5*(1+I6)</f>
        <v>108.16</v>
      </c>
      <c r="J5" s="65">
        <f>+I5*(1+J6)</f>
        <v>112.4864</v>
      </c>
      <c r="K5" s="65">
        <f>+J5*(1+K6)</f>
        <v>116.98585600000001</v>
      </c>
      <c r="L5" s="65">
        <f>+K5*(1+L6)</f>
        <v>121.66529024000002</v>
      </c>
    </row>
    <row r="6" spans="1:12" ht="13.2" customHeight="1" x14ac:dyDescent="0.25">
      <c r="B6" s="87" t="s">
        <v>12</v>
      </c>
      <c r="C6" s="88"/>
      <c r="D6" s="88"/>
      <c r="G6" s="67"/>
      <c r="H6" s="89">
        <v>0.04</v>
      </c>
      <c r="I6" s="90">
        <f>+H6</f>
        <v>0.04</v>
      </c>
      <c r="J6" s="90">
        <f t="shared" ref="J6:L6" si="1">+I6</f>
        <v>0.04</v>
      </c>
      <c r="K6" s="90">
        <f t="shared" si="1"/>
        <v>0.04</v>
      </c>
      <c r="L6" s="90">
        <f t="shared" si="1"/>
        <v>0.04</v>
      </c>
    </row>
    <row r="7" spans="1:12" s="55" customFormat="1" ht="13.2" customHeight="1" x14ac:dyDescent="0.25">
      <c r="B7" s="63" t="s">
        <v>13</v>
      </c>
      <c r="E7" s="77"/>
      <c r="G7" s="64">
        <v>20</v>
      </c>
      <c r="H7" s="65">
        <f>+G7*(1+H8)</f>
        <v>24</v>
      </c>
      <c r="I7" s="65">
        <f>+H7*(1+I8)</f>
        <v>28.799999999999997</v>
      </c>
      <c r="J7" s="65">
        <f>+I7*(1+J8)</f>
        <v>34.559999999999995</v>
      </c>
      <c r="K7" s="65">
        <f>+J7*(1+K8)</f>
        <v>41.471999999999994</v>
      </c>
      <c r="L7" s="65">
        <f>+K7*(1+L8)</f>
        <v>49.76639999999999</v>
      </c>
    </row>
    <row r="8" spans="1:12" ht="13.2" customHeight="1" x14ac:dyDescent="0.25">
      <c r="B8" s="87" t="s">
        <v>14</v>
      </c>
      <c r="C8" s="88"/>
      <c r="D8" s="88"/>
      <c r="G8" s="91">
        <f>+G7/G5</f>
        <v>0.2</v>
      </c>
      <c r="H8" s="90">
        <f>+G8</f>
        <v>0.2</v>
      </c>
      <c r="I8" s="90">
        <f t="shared" ref="I8:L8" si="2">+H8</f>
        <v>0.2</v>
      </c>
      <c r="J8" s="90">
        <f t="shared" si="2"/>
        <v>0.2</v>
      </c>
      <c r="K8" s="90">
        <f t="shared" si="2"/>
        <v>0.2</v>
      </c>
      <c r="L8" s="90">
        <f t="shared" si="2"/>
        <v>0.2</v>
      </c>
    </row>
    <row r="9" spans="1:12" ht="13.2" customHeight="1" x14ac:dyDescent="0.25">
      <c r="B9" s="66" t="s">
        <v>15</v>
      </c>
      <c r="C9" s="50"/>
      <c r="D9" s="50"/>
      <c r="E9" s="51" t="s">
        <v>35</v>
      </c>
      <c r="F9" s="92">
        <v>0.85</v>
      </c>
      <c r="G9" s="67">
        <f>-$F$9*G10</f>
        <v>4.25</v>
      </c>
      <c r="H9" s="50">
        <f t="shared" ref="H9:L9" si="3">-$F$9*H10</f>
        <v>4.42</v>
      </c>
      <c r="I9" s="50">
        <f t="shared" si="3"/>
        <v>4.5968</v>
      </c>
      <c r="J9" s="50">
        <f t="shared" si="3"/>
        <v>4.7806720000000009</v>
      </c>
      <c r="K9" s="50">
        <f t="shared" si="3"/>
        <v>4.9718988800000004</v>
      </c>
      <c r="L9" s="50">
        <f t="shared" si="3"/>
        <v>5.1707748352000014</v>
      </c>
    </row>
    <row r="10" spans="1:12" ht="13.2" customHeight="1" x14ac:dyDescent="0.25">
      <c r="B10" s="66" t="s">
        <v>16</v>
      </c>
      <c r="C10" s="50"/>
      <c r="D10" s="50"/>
      <c r="E10" s="51" t="s">
        <v>17</v>
      </c>
      <c r="F10" s="92">
        <v>0.05</v>
      </c>
      <c r="G10" s="67">
        <f>-$F$10*G5</f>
        <v>-5</v>
      </c>
      <c r="H10" s="50">
        <f>-$F$10*H5</f>
        <v>-5.2</v>
      </c>
      <c r="I10" s="50">
        <f>-$F$10*I5</f>
        <v>-5.4080000000000004</v>
      </c>
      <c r="J10" s="50">
        <f>-$F$10*J5</f>
        <v>-5.6243200000000009</v>
      </c>
      <c r="K10" s="50">
        <f>-$F$10*K5</f>
        <v>-5.8492928000000006</v>
      </c>
      <c r="L10" s="50">
        <f>-$F$10*L5</f>
        <v>-6.0832645120000013</v>
      </c>
    </row>
    <row r="11" spans="1:12" ht="13.2" customHeight="1" x14ac:dyDescent="0.25">
      <c r="B11" s="66" t="s">
        <v>18</v>
      </c>
      <c r="C11" s="50"/>
      <c r="D11" s="50"/>
      <c r="E11" s="51" t="s">
        <v>17</v>
      </c>
      <c r="F11" s="92">
        <v>0.01</v>
      </c>
      <c r="G11" s="67">
        <f>$F$11*G5</f>
        <v>1</v>
      </c>
      <c r="H11" s="50">
        <f>$F$11*H5</f>
        <v>1.04</v>
      </c>
      <c r="I11" s="50">
        <f>$F$11*I5</f>
        <v>1.0815999999999999</v>
      </c>
      <c r="J11" s="50">
        <f>$F$11*J5</f>
        <v>1.1248640000000001</v>
      </c>
      <c r="K11" s="50">
        <f>$F$11*K5</f>
        <v>1.1698585600000002</v>
      </c>
      <c r="L11" s="50">
        <f>$F$11*L5</f>
        <v>1.2166529024000001</v>
      </c>
    </row>
    <row r="12" spans="1:12" ht="13.2" customHeight="1" x14ac:dyDescent="0.25">
      <c r="B12" s="66" t="s">
        <v>19</v>
      </c>
      <c r="C12" s="50"/>
      <c r="D12" s="50"/>
      <c r="F12" s="51"/>
      <c r="G12" s="68">
        <v>-2</v>
      </c>
      <c r="H12" s="50">
        <f>+G12</f>
        <v>-2</v>
      </c>
      <c r="I12" s="50">
        <f t="shared" ref="I12:L12" si="4">+H12</f>
        <v>-2</v>
      </c>
      <c r="J12" s="50">
        <f t="shared" si="4"/>
        <v>-2</v>
      </c>
      <c r="K12" s="50">
        <f t="shared" si="4"/>
        <v>-2</v>
      </c>
      <c r="L12" s="50">
        <f t="shared" si="4"/>
        <v>-2</v>
      </c>
    </row>
    <row r="13" spans="1:12" s="55" customFormat="1" ht="13.2" customHeight="1" x14ac:dyDescent="0.25">
      <c r="B13" s="69" t="s">
        <v>20</v>
      </c>
      <c r="C13" s="70"/>
      <c r="D13" s="70"/>
      <c r="E13" s="93"/>
      <c r="F13" s="70"/>
      <c r="G13" s="71">
        <f>+G7+SUM(G9:G12)</f>
        <v>18.25</v>
      </c>
      <c r="H13" s="72">
        <f>+H7+SUM(H9:H12)</f>
        <v>22.259999999999998</v>
      </c>
      <c r="I13" s="72">
        <f>+I7+SUM(I9:I12)</f>
        <v>27.070399999999996</v>
      </c>
      <c r="J13" s="72">
        <f>+J7+SUM(J9:J12)</f>
        <v>32.841215999999996</v>
      </c>
      <c r="K13" s="72">
        <f>+K7+SUM(K9:K12)</f>
        <v>39.764464639999993</v>
      </c>
      <c r="L13" s="72">
        <f>+L7+SUM(L9:L12)</f>
        <v>48.07056322559999</v>
      </c>
    </row>
    <row r="14" spans="1:12" ht="13.2" customHeight="1" x14ac:dyDescent="0.25">
      <c r="B14" s="66" t="s">
        <v>33</v>
      </c>
      <c r="C14" s="50"/>
      <c r="D14" s="50"/>
      <c r="E14" s="51" t="s">
        <v>34</v>
      </c>
      <c r="F14" s="92">
        <v>0.125</v>
      </c>
      <c r="G14" s="67"/>
      <c r="H14" s="73">
        <f>+COUNTA($H$3:H3)-0.5</f>
        <v>0.5</v>
      </c>
      <c r="I14" s="73">
        <f>+COUNTA($H$3:I3)-0.5</f>
        <v>1.5</v>
      </c>
      <c r="J14" s="73">
        <f>+COUNTA($H$3:J3)-0.5</f>
        <v>2.5</v>
      </c>
      <c r="K14" s="73">
        <f>+COUNTA($H$3:K3)-0.5</f>
        <v>3.5</v>
      </c>
      <c r="L14" s="73">
        <f>+COUNTA($H$3:L3)-0.5</f>
        <v>4.5</v>
      </c>
    </row>
    <row r="15" spans="1:12" s="55" customFormat="1" ht="13.2" customHeight="1" x14ac:dyDescent="0.25">
      <c r="B15" s="69" t="s">
        <v>21</v>
      </c>
      <c r="C15" s="70"/>
      <c r="D15" s="70"/>
      <c r="E15" s="93"/>
      <c r="F15" s="70"/>
      <c r="G15" s="74"/>
      <c r="H15" s="72">
        <f>+H13/(1+$F$14)^H14</f>
        <v>20.98692926561673</v>
      </c>
      <c r="I15" s="72">
        <f>+I13/(1+$F$14)^I14</f>
        <v>22.686415892660516</v>
      </c>
      <c r="J15" s="72">
        <f>+J13/(1+$F$14)^J14</f>
        <v>24.464588943288511</v>
      </c>
      <c r="K15" s="72">
        <f>+K13/(1+$F$14)^K14</f>
        <v>26.330633689555921</v>
      </c>
      <c r="L15" s="72">
        <f>+L13/(1+$F$14)^L14</f>
        <v>28.293902955324381</v>
      </c>
    </row>
    <row r="16" spans="1:12" ht="13.2" customHeight="1" x14ac:dyDescent="0.25">
      <c r="B16" s="50"/>
      <c r="C16" s="50"/>
      <c r="D16" s="50"/>
    </row>
    <row r="17" spans="1:16" ht="13.2" customHeight="1" x14ac:dyDescent="0.25">
      <c r="B17" s="75" t="s">
        <v>22</v>
      </c>
      <c r="C17" s="75"/>
      <c r="D17" s="75"/>
      <c r="E17" s="75"/>
      <c r="F17" s="75"/>
      <c r="G17" s="76"/>
      <c r="M17" s="77"/>
      <c r="N17" s="77"/>
    </row>
    <row r="18" spans="1:16" ht="13.2" customHeight="1" x14ac:dyDescent="0.25">
      <c r="B18" s="59" t="s">
        <v>23</v>
      </c>
      <c r="C18" s="59"/>
      <c r="D18" s="59"/>
      <c r="E18" s="59"/>
      <c r="F18" s="59"/>
      <c r="G18" s="78">
        <f>+SUM(H15:L15)</f>
        <v>122.76247074644606</v>
      </c>
      <c r="M18" s="77"/>
      <c r="N18" s="77"/>
    </row>
    <row r="19" spans="1:16" ht="13.2" customHeight="1" x14ac:dyDescent="0.25">
      <c r="B19" s="66" t="s">
        <v>24</v>
      </c>
      <c r="C19" s="50"/>
      <c r="D19" s="50"/>
      <c r="E19" s="50"/>
      <c r="G19" s="79">
        <v>2.5000000000000001E-2</v>
      </c>
      <c r="M19" s="77"/>
      <c r="N19" s="77"/>
    </row>
    <row r="20" spans="1:16" ht="13.2" customHeight="1" x14ac:dyDescent="0.25">
      <c r="B20" s="50" t="s">
        <v>25</v>
      </c>
      <c r="C20" s="50"/>
      <c r="D20" s="50"/>
      <c r="E20" s="50"/>
      <c r="G20" s="80">
        <f>+L13*(1+G19)</f>
        <v>49.272327306239987</v>
      </c>
      <c r="M20" s="77"/>
      <c r="N20" s="77"/>
      <c r="O20" s="51"/>
      <c r="P20" s="51"/>
    </row>
    <row r="21" spans="1:16" ht="13.2" customHeight="1" x14ac:dyDescent="0.25">
      <c r="B21" s="50" t="s">
        <v>26</v>
      </c>
      <c r="C21" s="50"/>
      <c r="D21" s="50"/>
      <c r="E21" s="50"/>
      <c r="G21" s="80">
        <f>+G20/(F14-G19)</f>
        <v>492.72327306239987</v>
      </c>
      <c r="M21" s="77"/>
      <c r="N21" s="77"/>
      <c r="O21" s="51"/>
      <c r="P21" s="51"/>
    </row>
    <row r="22" spans="1:16" ht="13.2" customHeight="1" x14ac:dyDescent="0.25">
      <c r="B22" s="50" t="s">
        <v>27</v>
      </c>
      <c r="C22" s="50"/>
      <c r="D22" s="50"/>
      <c r="E22" s="50"/>
      <c r="G22" s="80">
        <f>+G21/(1+F14)^L14</f>
        <v>290.01250529207488</v>
      </c>
      <c r="M22" s="77"/>
      <c r="N22" s="77"/>
      <c r="O22" s="51"/>
      <c r="P22" s="51"/>
    </row>
    <row r="23" spans="1:16" s="55" customFormat="1" ht="13.2" customHeight="1" x14ac:dyDescent="0.25">
      <c r="B23" s="70" t="s">
        <v>28</v>
      </c>
      <c r="C23" s="70"/>
      <c r="D23" s="70"/>
      <c r="E23" s="70"/>
      <c r="F23" s="70"/>
      <c r="G23" s="81">
        <f>+G18+G22</f>
        <v>412.77497603852095</v>
      </c>
      <c r="M23" s="77"/>
      <c r="N23" s="77"/>
      <c r="O23" s="77"/>
      <c r="P23" s="77"/>
    </row>
    <row r="24" spans="1:16" ht="13.2" customHeight="1" x14ac:dyDescent="0.25">
      <c r="B24" s="66" t="s">
        <v>29</v>
      </c>
      <c r="C24" s="50"/>
      <c r="D24" s="51"/>
      <c r="F24" s="51"/>
      <c r="G24" s="82">
        <v>10</v>
      </c>
      <c r="M24" s="51"/>
      <c r="N24" s="51"/>
      <c r="O24" s="51"/>
      <c r="P24" s="51"/>
    </row>
    <row r="25" spans="1:16" s="55" customFormat="1" ht="13.2" customHeight="1" x14ac:dyDescent="0.25">
      <c r="B25" s="83" t="s">
        <v>30</v>
      </c>
      <c r="C25" s="94"/>
      <c r="D25" s="84"/>
      <c r="E25" s="84"/>
      <c r="F25" s="84"/>
      <c r="G25" s="85">
        <f>+G23/G24</f>
        <v>41.277497603852098</v>
      </c>
      <c r="I25" s="51"/>
      <c r="J25" s="51"/>
      <c r="K25" s="51"/>
      <c r="L25" s="51"/>
      <c r="M25" s="51"/>
      <c r="N25" s="77"/>
      <c r="O25" s="77"/>
      <c r="P25" s="77"/>
    </row>
    <row r="26" spans="1:16" ht="13.2" customHeight="1" x14ac:dyDescent="0.25">
      <c r="A26" s="51"/>
      <c r="B26" s="51"/>
      <c r="C26" s="51"/>
      <c r="D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</row>
    <row r="27" spans="1:16" s="55" customFormat="1" ht="13.2" customHeight="1" x14ac:dyDescent="0.25">
      <c r="B27" s="75" t="s">
        <v>31</v>
      </c>
      <c r="C27" s="75"/>
      <c r="D27" s="75"/>
      <c r="E27" s="75"/>
      <c r="F27" s="75"/>
      <c r="G27" s="76"/>
      <c r="H27" s="77"/>
      <c r="I27" s="51"/>
      <c r="J27" s="51"/>
      <c r="K27" s="51"/>
      <c r="L27" s="51"/>
      <c r="M27" s="51"/>
      <c r="N27" s="77"/>
      <c r="O27" s="77"/>
      <c r="P27" s="77"/>
    </row>
    <row r="28" spans="1:16" ht="13.2" customHeight="1" x14ac:dyDescent="0.25">
      <c r="B28" s="59" t="s">
        <v>23</v>
      </c>
      <c r="C28" s="59"/>
      <c r="D28" s="59"/>
      <c r="E28" s="59"/>
      <c r="F28" s="59"/>
      <c r="G28" s="78">
        <f>+G18</f>
        <v>122.76247074644606</v>
      </c>
      <c r="H28" s="51"/>
      <c r="I28" s="51"/>
      <c r="J28" s="51"/>
      <c r="K28" s="51"/>
      <c r="L28" s="51"/>
      <c r="M28" s="51"/>
      <c r="N28" s="51"/>
      <c r="O28" s="51"/>
      <c r="P28" s="51"/>
    </row>
    <row r="29" spans="1:16" ht="13.2" customHeight="1" x14ac:dyDescent="0.25">
      <c r="B29" s="50" t="s">
        <v>32</v>
      </c>
      <c r="C29" s="50"/>
      <c r="D29" s="77"/>
      <c r="E29" s="77"/>
      <c r="F29" s="77"/>
      <c r="G29" s="86">
        <v>10</v>
      </c>
      <c r="H29" s="51"/>
      <c r="I29" s="51"/>
      <c r="J29" s="51"/>
      <c r="K29" s="51"/>
      <c r="L29" s="51"/>
      <c r="M29" s="51"/>
      <c r="N29" s="51"/>
      <c r="O29" s="51"/>
      <c r="P29" s="51"/>
    </row>
    <row r="30" spans="1:16" ht="13.2" customHeight="1" x14ac:dyDescent="0.25">
      <c r="B30" s="50" t="s">
        <v>26</v>
      </c>
      <c r="C30" s="50"/>
      <c r="D30" s="50"/>
      <c r="E30" s="50"/>
      <c r="G30" s="80">
        <f>+G29*L7</f>
        <v>497.66399999999987</v>
      </c>
      <c r="H30" s="51"/>
      <c r="I30" s="51"/>
      <c r="J30" s="51"/>
      <c r="K30" s="51"/>
      <c r="L30" s="51"/>
      <c r="M30" s="51"/>
      <c r="N30" s="51"/>
      <c r="O30" s="51"/>
      <c r="P30" s="51"/>
    </row>
    <row r="31" spans="1:16" ht="13.2" customHeight="1" x14ac:dyDescent="0.25">
      <c r="B31" s="50" t="s">
        <v>27</v>
      </c>
      <c r="C31" s="50"/>
      <c r="D31" s="50"/>
      <c r="E31" s="50"/>
      <c r="G31" s="80">
        <f>+G30/(1+F14)^L14</f>
        <v>292.92057291435657</v>
      </c>
      <c r="H31" s="51"/>
      <c r="I31" s="51"/>
      <c r="J31" s="51"/>
      <c r="K31" s="51"/>
      <c r="L31" s="51"/>
      <c r="M31" s="51"/>
      <c r="N31" s="51"/>
      <c r="O31" s="51"/>
      <c r="P31" s="51"/>
    </row>
    <row r="32" spans="1:16" ht="13.2" customHeight="1" x14ac:dyDescent="0.25">
      <c r="B32" s="70" t="s">
        <v>28</v>
      </c>
      <c r="C32" s="70"/>
      <c r="D32" s="70"/>
      <c r="E32" s="70"/>
      <c r="F32" s="70"/>
      <c r="G32" s="81">
        <f>+G28+G31</f>
        <v>415.68304366080264</v>
      </c>
      <c r="H32" s="51"/>
      <c r="I32" s="51"/>
      <c r="J32" s="51"/>
      <c r="K32" s="51"/>
      <c r="L32" s="51"/>
      <c r="M32" s="51"/>
      <c r="N32" s="51"/>
      <c r="O32" s="51"/>
      <c r="P32" s="51"/>
    </row>
    <row r="33" spans="2:16" ht="13.2" customHeight="1" x14ac:dyDescent="0.25">
      <c r="B33" s="66" t="s">
        <v>29</v>
      </c>
      <c r="C33" s="50"/>
      <c r="D33" s="51"/>
      <c r="F33" s="51"/>
      <c r="G33" s="51">
        <f>+G24</f>
        <v>10</v>
      </c>
      <c r="H33" s="51"/>
      <c r="I33" s="51"/>
      <c r="J33" s="51"/>
      <c r="K33" s="51"/>
      <c r="L33" s="51"/>
      <c r="M33" s="51"/>
      <c r="N33" s="51"/>
      <c r="O33" s="51"/>
      <c r="P33" s="51"/>
    </row>
    <row r="34" spans="2:16" ht="13.2" customHeight="1" x14ac:dyDescent="0.25">
      <c r="B34" s="83" t="s">
        <v>30</v>
      </c>
      <c r="C34" s="94"/>
      <c r="D34" s="84"/>
      <c r="E34" s="84"/>
      <c r="F34" s="84"/>
      <c r="G34" s="85">
        <f>+G32/G33</f>
        <v>41.568304366080262</v>
      </c>
      <c r="H34" s="51"/>
      <c r="I34" s="51"/>
      <c r="J34" s="51"/>
      <c r="K34" s="51"/>
      <c r="L34" s="51"/>
      <c r="M34" s="51"/>
      <c r="N34" s="51"/>
      <c r="O34" s="51"/>
      <c r="P34" s="51"/>
    </row>
    <row r="35" spans="2:16" ht="13.2" customHeight="1" x14ac:dyDescent="0.25">
      <c r="B35" s="50"/>
      <c r="C35" s="50"/>
      <c r="D35" s="50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</row>
    <row r="36" spans="2:16" ht="13.2" customHeight="1" x14ac:dyDescent="0.25">
      <c r="B36" s="50"/>
      <c r="C36" s="50"/>
      <c r="D36" s="50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</row>
    <row r="37" spans="2:16" ht="13.2" customHeight="1" x14ac:dyDescent="0.25">
      <c r="B37" s="50"/>
      <c r="C37" s="50"/>
      <c r="D37" s="50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</row>
    <row r="38" spans="2:16" ht="13.2" customHeight="1" x14ac:dyDescent="0.25">
      <c r="B38" s="50"/>
      <c r="C38" s="50"/>
      <c r="D38" s="50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</row>
    <row r="39" spans="2:16" ht="13.2" customHeight="1" x14ac:dyDescent="0.25">
      <c r="B39" s="50"/>
      <c r="C39" s="50"/>
      <c r="D39" s="50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</row>
    <row r="40" spans="2:16" ht="13.2" customHeight="1" x14ac:dyDescent="0.25">
      <c r="B40" s="50"/>
      <c r="C40" s="50"/>
      <c r="D40" s="50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</row>
    <row r="41" spans="2:16" ht="13.2" customHeight="1" x14ac:dyDescent="0.25">
      <c r="B41" s="50"/>
      <c r="C41" s="50"/>
      <c r="D41" s="50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</row>
    <row r="42" spans="2:16" ht="13.2" customHeight="1" x14ac:dyDescent="0.25">
      <c r="B42" s="50"/>
      <c r="C42" s="50"/>
      <c r="D42" s="50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</row>
    <row r="43" spans="2:16" ht="13.2" customHeight="1" x14ac:dyDescent="0.25">
      <c r="B43" s="50"/>
      <c r="C43" s="50"/>
      <c r="D43" s="50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</row>
    <row r="44" spans="2:16" ht="13.2" customHeight="1" x14ac:dyDescent="0.25">
      <c r="B44" s="50"/>
      <c r="C44" s="50"/>
      <c r="D44" s="50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</row>
    <row r="45" spans="2:16" ht="13.2" customHeight="1" x14ac:dyDescent="0.25">
      <c r="B45" s="50"/>
      <c r="C45" s="50"/>
      <c r="D45" s="50"/>
    </row>
    <row r="46" spans="2:16" ht="13.2" customHeight="1" x14ac:dyDescent="0.25">
      <c r="B46" s="50"/>
      <c r="C46" s="50"/>
      <c r="D46" s="5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2022-07-02T00:49:11Z</dcterms:modified>
</cp:coreProperties>
</file>