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59447DC6-5347-4047-B627-53BEFEBF9954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G20" i="1"/>
  <c r="H19" i="1"/>
  <c r="I19" i="1" s="1"/>
  <c r="J19" i="1" s="1"/>
  <c r="K19" i="1" s="1"/>
  <c r="L19" i="1" s="1"/>
  <c r="H18" i="1"/>
  <c r="I18" i="1" s="1"/>
  <c r="G17" i="1"/>
  <c r="H16" i="1"/>
  <c r="I16" i="1" s="1"/>
  <c r="J16" i="1" s="1"/>
  <c r="K16" i="1" s="1"/>
  <c r="L16" i="1" s="1"/>
  <c r="H15" i="1"/>
  <c r="I15" i="1" s="1"/>
  <c r="G10" i="1"/>
  <c r="G11" i="1" s="1"/>
  <c r="G12" i="1" s="1"/>
  <c r="H9" i="1"/>
  <c r="I9" i="1" s="1"/>
  <c r="G7" i="1"/>
  <c r="H6" i="1"/>
  <c r="H7" i="1" s="1"/>
  <c r="G24" i="1" l="1"/>
  <c r="G25" i="1" s="1"/>
  <c r="I6" i="1"/>
  <c r="I7" i="1" s="1"/>
  <c r="H10" i="1"/>
  <c r="H11" i="1" s="1"/>
  <c r="H12" i="1" s="1"/>
  <c r="H20" i="1"/>
  <c r="H17" i="1"/>
  <c r="J9" i="1"/>
  <c r="I10" i="1"/>
  <c r="I11" i="1" s="1"/>
  <c r="I17" i="1"/>
  <c r="J15" i="1"/>
  <c r="I20" i="1"/>
  <c r="J18" i="1"/>
  <c r="I23" i="1"/>
  <c r="H24" i="1" l="1"/>
  <c r="H25" i="1" s="1"/>
  <c r="H27" i="1" s="1"/>
  <c r="J6" i="1"/>
  <c r="J7" i="1" s="1"/>
  <c r="J23" i="1"/>
  <c r="J17" i="1"/>
  <c r="K15" i="1"/>
  <c r="I24" i="1"/>
  <c r="I25" i="1" s="1"/>
  <c r="I12" i="1"/>
  <c r="K9" i="1"/>
  <c r="J10" i="1"/>
  <c r="J11" i="1" s="1"/>
  <c r="J20" i="1"/>
  <c r="K18" i="1"/>
  <c r="I27" i="1" l="1"/>
  <c r="I29" i="1" s="1"/>
  <c r="H29" i="1"/>
  <c r="K6" i="1"/>
  <c r="K7" i="1" s="1"/>
  <c r="J12" i="1"/>
  <c r="K20" i="1"/>
  <c r="L18" i="1"/>
  <c r="L20" i="1" s="1"/>
  <c r="L9" i="1"/>
  <c r="K10" i="1"/>
  <c r="K11" i="1" s="1"/>
  <c r="K17" i="1"/>
  <c r="K24" i="1" s="1"/>
  <c r="L15" i="1"/>
  <c r="L17" i="1" s="1"/>
  <c r="L24" i="1" s="1"/>
  <c r="K23" i="1"/>
  <c r="J24" i="1"/>
  <c r="J25" i="1" s="1"/>
  <c r="J27" i="1" s="1"/>
  <c r="L6" i="1" l="1"/>
  <c r="L7" i="1" s="1"/>
  <c r="K12" i="1"/>
  <c r="L23" i="1"/>
  <c r="L25" i="1" s="1"/>
  <c r="K25" i="1"/>
  <c r="K27" i="1" s="1"/>
  <c r="L10" i="1"/>
  <c r="L11" i="1" s="1"/>
  <c r="J29" i="1"/>
  <c r="L12" i="1" l="1"/>
  <c r="L27" i="1"/>
  <c r="K29" i="1"/>
  <c r="L29" i="1" l="1"/>
</calcChain>
</file>

<file path=xl/sharedStrings.xml><?xml version="1.0" encoding="utf-8"?>
<sst xmlns="http://schemas.openxmlformats.org/spreadsheetml/2006/main" count="39" uniqueCount="37">
  <si>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</si>
  <si>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</si>
  <si>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</si>
  <si>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</si>
  <si>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</si>
  <si>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</si>
  <si>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</si>
  <si>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</si>
  <si>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Return on Invested Capital (ROIC)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</si>
  <si>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Return on Invested Capital (ROIC)</t>
    </r>
  </si>
  <si>
    <t>0</t>
  </si>
  <si>
    <t>1</t>
  </si>
  <si>
    <t>2</t>
  </si>
  <si>
    <t>3</t>
  </si>
  <si>
    <t>4</t>
  </si>
  <si>
    <t>5</t>
  </si>
  <si>
    <t>Step</t>
  </si>
  <si>
    <t>NOPAT Calculation</t>
  </si>
  <si>
    <t>Revenue</t>
  </si>
  <si>
    <t>Operating Profit (EBIT)</t>
  </si>
  <si>
    <t>(–) Taxes</t>
  </si>
  <si>
    <t>Net Operating Profit After Taxes (NOPAT)</t>
  </si>
  <si>
    <t>Working Capital Schedule</t>
  </si>
  <si>
    <t>(+) Inventories</t>
  </si>
  <si>
    <t>Current Assets</t>
  </si>
  <si>
    <t>(+) Other Current Liabilities (Non-Interest-Bearing)</t>
  </si>
  <si>
    <t>Current Liabilities</t>
  </si>
  <si>
    <t>Invested Capital</t>
  </si>
  <si>
    <t>Return on Invested Capital (ROIC)</t>
  </si>
  <si>
    <t>Check</t>
  </si>
  <si>
    <t>% NOPAT Margin</t>
  </si>
  <si>
    <t>% YoY Growth</t>
  </si>
  <si>
    <t>% Tax Rate</t>
  </si>
  <si>
    <t>PP&amp;E, net</t>
  </si>
  <si>
    <t>(+) Net Working Capital (NWC)</t>
  </si>
  <si>
    <t>Accounts Payable</t>
  </si>
  <si>
    <t>Accounts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</si>
</sst>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$&quot;#,##0_);\(&quot;$&quot;#,##0\);\-\-_);@_)"/>
    <numFmt numFmtId="167" formatCode="@_)"/>
    <numFmt numFmtId="168" formatCode="&quot;Year&quot;\ @_)"/>
    <numFmt numFmtId="169" formatCode="0.0%_);\(0.0%\)_);&quot;--&quot;_);@_)"/>
  </numFmts>
  <fonts count="2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u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109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25" fillId="0" borderId="0" xfId="0" quotePrefix="1" applyNumberFormat="1" applyFont="1" applyAlignment="1">
      <alignment horizontal="right"/>
    </xf>
    <xf numFmtId="165" fontId="23" fillId="0" borderId="18" xfId="0" applyNumberFormat="1" applyFont="1" applyBorder="1" applyAlignment="1">
      <alignment horizontal="center"/>
    </xf>
    <xf numFmtId="164" fontId="25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169" fontId="26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right"/>
    </xf>
    <xf numFmtId="167" fontId="25" fillId="0" borderId="0" xfId="0" quotePrefix="1" applyNumberFormat="1" applyFont="1" applyAlignment="1">
      <alignment horizontal="left"/>
    </xf>
    <xf numFmtId="167" fontId="26" fillId="0" borderId="0" xfId="0" applyNumberFormat="1" applyFont="1" applyAlignment="1">
      <alignment horizontal="left"/>
    </xf>
    <xf numFmtId="164" fontId="26" fillId="0" borderId="0" xfId="0" applyNumberFormat="1" applyFont="1" applyAlignment="1"/>
    <xf numFmtId="164" fontId="0" fillId="0" borderId="0" xfId="0" applyNumberFormat="1" applyFont="1" applyAlignment="1">
      <alignment horizontal="right"/>
    </xf>
    <xf numFmtId="167" fontId="0" fillId="0" borderId="0" xfId="0" quotePrefix="1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65" fontId="0" fillId="0" borderId="0" xfId="0" quotePrefix="1" applyNumberFormat="1" applyFont="1" applyAlignment="1">
      <alignment horizontal="right"/>
    </xf>
    <xf numFmtId="167" fontId="28" fillId="0" borderId="0" xfId="0" quotePrefix="1" applyNumberFormat="1" applyFont="1" applyAlignment="1">
      <alignment horizontal="left"/>
    </xf>
    <xf numFmtId="167" fontId="24" fillId="0" borderId="0" xfId="0" quotePrefix="1" applyNumberFormat="1" applyFont="1" applyAlignment="1">
      <alignment horizontal="left"/>
    </xf>
    <xf numFmtId="164" fontId="25" fillId="0" borderId="0" xfId="0" quotePrefix="1" applyNumberFormat="1" applyFont="1" applyAlignment="1">
      <alignment horizontal="right"/>
    </xf>
    <xf numFmtId="164" fontId="0" fillId="0" borderId="22" xfId="0" applyNumberFormat="1" applyFont="1" applyBorder="1" applyAlignment="1"/>
    <xf numFmtId="164" fontId="25" fillId="0" borderId="22" xfId="0" quotePrefix="1" applyNumberFormat="1" applyFont="1" applyBorder="1" applyAlignment="1">
      <alignment horizontal="right"/>
    </xf>
    <xf numFmtId="165" fontId="23" fillId="0" borderId="22" xfId="0" quotePrefix="1" applyNumberFormat="1" applyFont="1" applyBorder="1" applyAlignment="1">
      <alignment horizontal="right"/>
    </xf>
    <xf numFmtId="164" fontId="25" fillId="0" borderId="22" xfId="0" applyNumberFormat="1" applyFont="1" applyBorder="1" applyAlignment="1">
      <alignment horizontal="right"/>
    </xf>
    <xf numFmtId="165" fontId="23" fillId="0" borderId="22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23" fillId="0" borderId="22" xfId="0" applyNumberFormat="1" applyFont="1" applyBorder="1" applyAlignment="1">
      <alignment horizontal="right"/>
    </xf>
    <xf numFmtId="164" fontId="26" fillId="0" borderId="22" xfId="0" applyNumberFormat="1" applyFont="1" applyBorder="1" applyAlignment="1">
      <alignment horizontal="right"/>
    </xf>
    <xf numFmtId="167" fontId="22" fillId="13" borderId="23" xfId="0" quotePrefix="1" applyNumberFormat="1" applyFont="1" applyFill="1" applyBorder="1" applyAlignment="1">
      <alignment horizontal="left"/>
    </xf>
    <xf numFmtId="164" fontId="22" fillId="13" borderId="24" xfId="0" applyNumberFormat="1" applyFont="1" applyFill="1" applyBorder="1" applyAlignment="1">
      <alignment horizontal="right"/>
    </xf>
    <xf numFmtId="164" fontId="22" fillId="13" borderId="25" xfId="0" applyNumberFormat="1" applyFont="1" applyFill="1" applyBorder="1" applyAlignment="1">
      <alignment horizontal="right"/>
    </xf>
    <xf numFmtId="169" fontId="22" fillId="13" borderId="24" xfId="0" applyNumberFormat="1" applyFont="1" applyFill="1" applyBorder="1" applyAlignment="1">
      <alignment horizontal="right"/>
    </xf>
    <xf numFmtId="169" fontId="22" fillId="13" borderId="26" xfId="0" applyNumberFormat="1" applyFont="1" applyFill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/>
    </xf>
    <xf numFmtId="164" fontId="26" fillId="0" borderId="0" xfId="0" quotePrefix="1" applyNumberFormat="1" applyFont="1" applyAlignment="1">
      <alignment horizontal="left"/>
    </xf>
    <xf numFmtId="169" fontId="23" fillId="0" borderId="27" xfId="0" applyNumberFormat="1" applyFont="1" applyBorder="1" applyAlignment="1">
      <alignment horizontal="center"/>
    </xf>
    <xf numFmtId="167" fontId="22" fillId="12" borderId="19" xfId="0" quotePrefix="1" applyNumberFormat="1" applyFont="1" applyFill="1" applyBorder="1" applyAlignment="1">
      <alignment horizontal="left"/>
    </xf>
    <xf numFmtId="164" fontId="22" fillId="12" borderId="19" xfId="0" applyNumberFormat="1" applyFont="1" applyFill="1" applyBorder="1" applyAlignment="1">
      <alignment horizontal="right"/>
    </xf>
    <xf numFmtId="165" fontId="22" fillId="12" borderId="19" xfId="0" applyNumberFormat="1" applyFont="1" applyFill="1" applyBorder="1" applyAlignment="1">
      <alignment horizontal="right"/>
    </xf>
    <xf numFmtId="167" fontId="27" fillId="12" borderId="19" xfId="0" quotePrefix="1" applyNumberFormat="1" applyFont="1" applyFill="1" applyBorder="1" applyAlignment="1">
      <alignment horizontal="left"/>
    </xf>
    <xf numFmtId="164" fontId="27" fillId="12" borderId="19" xfId="0" applyNumberFormat="1" applyFont="1" applyFill="1" applyBorder="1" applyAlignment="1">
      <alignment horizontal="right"/>
    </xf>
    <xf numFmtId="165" fontId="27" fillId="12" borderId="19" xfId="0" applyNumberFormat="1" applyFont="1" applyFill="1" applyBorder="1" applyAlignment="1">
      <alignment horizontal="right"/>
    </xf>
    <xf numFmtId="165" fontId="22" fillId="12" borderId="21" xfId="0" applyNumberFormat="1" applyFont="1" applyFill="1" applyBorder="1" applyAlignment="1">
      <alignment horizontal="right"/>
    </xf>
    <xf numFmtId="165" fontId="27" fillId="12" borderId="21" xfId="0" applyNumberFormat="1" applyFont="1" applyFill="1" applyBorder="1" applyAlignment="1">
      <alignment horizontal="right"/>
    </xf>
    <xf numFmtId="168" fontId="0" fillId="0" borderId="20" xfId="0" quotePrefix="1" applyNumberFormat="1" applyFont="1" applyBorder="1" applyAlignment="1">
      <alignment horizontal="center"/>
    </xf>
    <xf numFmtId="168" fontId="0" fillId="0" borderId="17" xfId="0" quotePrefix="1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9" fontId="25" fillId="0" borderId="22" xfId="0" quotePrefix="1" applyNumberFormat="1" applyFont="1" applyBorder="1" applyAlignment="1">
      <alignment horizontal="right"/>
    </xf>
    <xf numFmtId="169" fontId="25" fillId="0" borderId="0" xfId="0" quotePrefix="1" applyNumberFormat="1" applyFont="1" applyAlignment="1">
      <alignment horizontal="right"/>
    </xf>
    <xf numFmtId="164" fontId="25" fillId="0" borderId="0" xfId="0" applyNumberFormat="1" applyFont="1" applyAlignment="1">
      <alignment horizontal="center"/>
    </xf>
    <xf numFmtId="169" fontId="0" fillId="0" borderId="22" xfId="0" applyNumberFormat="1" applyFont="1" applyBorder="1" applyAlignment="1">
      <alignment horizontal="right"/>
    </xf>
    <xf numFmtId="167" fontId="0" fillId="0" borderId="0" xfId="0" quotePrefix="1" applyNumberFormat="1" applyFont="1" applyAlignment="1">
      <alignment horizontal="left" indent="1"/>
    </xf>
    <xf numFmtId="167" fontId="25" fillId="0" borderId="0" xfId="0" quotePrefix="1" applyNumberFormat="1" applyFont="1" applyAlignment="1">
      <alignment horizontal="left" indent="1"/>
    </xf>
    <xf numFmtId="167" fontId="22" fillId="13" borderId="24" xfId="0" quotePrefix="1" applyNumberFormat="1" applyFont="1" applyFill="1" applyBorder="1" applyAlignment="1">
      <alignment horizontal="left"/>
    </xf>
    <xf numFmtId="164" fontId="0" fillId="0" borderId="0" xfId="0" quotePrefix="1" applyNumberFormat="1" applyFont="1" applyAlignment="1">
      <alignment horizontal="lef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DFE9F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roic-return-on-invested-capital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KBTov37JU9/i8Ok0uuwUD2i4zbBecu+uzHsXtDpv3M+2TVE8TkM6e5dgFYybx3secGuDzVnxZc7EnrqI6imQmQ==" saltValue="+pyrqhWa7hofI8UQDRSXw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N29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2" width="8.77734375" style="30" customWidth="1"/>
    <col min="13" max="13" width="2.77734375" style="30" customWidth="1"/>
    <col min="14" max="14" width="8.77734375" style="30" customWidth="1"/>
    <col min="15" max="16384" width="10.77734375" style="30"/>
  </cols>
  <sheetData>
    <row r="2" spans="2:14" s="31" customFormat="1" ht="13.2" customHeight="1" x14ac:dyDescent="0.25">
      <c r="B2" s="32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3.2" customHeight="1" x14ac:dyDescent="0.25">
      <c r="B3" s="33" t="s">
        <v>7</v>
      </c>
      <c r="C3" s="33"/>
      <c r="D3" s="33"/>
      <c r="E3" s="33"/>
      <c r="F3" s="33"/>
      <c r="G3" s="98" t="s">
        <v>10</v>
      </c>
      <c r="H3" s="99" t="s">
        <v>11</v>
      </c>
      <c r="I3" s="99" t="s">
        <v>12</v>
      </c>
      <c r="J3" s="99" t="s">
        <v>13</v>
      </c>
      <c r="K3" s="99" t="s">
        <v>14</v>
      </c>
      <c r="L3" s="99" t="s">
        <v>15</v>
      </c>
      <c r="M3" s="33"/>
      <c r="N3" s="100" t="s">
        <v>16</v>
      </c>
    </row>
    <row r="4" spans="2:14" ht="13.2" customHeight="1" x14ac:dyDescent="0.25">
      <c r="B4" s="86"/>
      <c r="C4" s="86"/>
      <c r="G4" s="72"/>
    </row>
    <row r="5" spans="2:14" ht="13.2" customHeight="1" x14ac:dyDescent="0.25">
      <c r="B5" s="70" t="s">
        <v>17</v>
      </c>
      <c r="C5" s="70"/>
      <c r="D5" s="57"/>
      <c r="E5" s="57"/>
      <c r="F5" s="57"/>
      <c r="G5" s="73"/>
      <c r="H5" s="71"/>
      <c r="I5" s="71"/>
      <c r="J5" s="71"/>
      <c r="K5" s="71"/>
      <c r="L5" s="71"/>
      <c r="N5" s="57"/>
    </row>
    <row r="6" spans="2:14" ht="13.2" customHeight="1" x14ac:dyDescent="0.25">
      <c r="B6" s="66" t="s">
        <v>18</v>
      </c>
      <c r="C6" s="66"/>
      <c r="D6" s="65"/>
      <c r="E6" s="65"/>
      <c r="F6" s="65"/>
      <c r="G6" s="74">
        <v>200</v>
      </c>
      <c r="H6" s="55">
        <f>+G6+$N6</f>
        <v>202</v>
      </c>
      <c r="I6" s="55">
        <f>+H6+$N6</f>
        <v>204</v>
      </c>
      <c r="J6" s="55">
        <f>+I6+$N6</f>
        <v>206</v>
      </c>
      <c r="K6" s="55">
        <f>+J6+$N6</f>
        <v>208</v>
      </c>
      <c r="L6" s="55">
        <f>+K6+$N6</f>
        <v>210</v>
      </c>
      <c r="N6" s="56">
        <v>2</v>
      </c>
    </row>
    <row r="7" spans="2:14" ht="13.2" customHeight="1" x14ac:dyDescent="0.25">
      <c r="B7" s="106" t="s">
        <v>31</v>
      </c>
      <c r="C7" s="106"/>
      <c r="D7" s="57"/>
      <c r="E7" s="57"/>
      <c r="F7" s="57"/>
      <c r="G7" s="101" t="str">
        <f>+IFERROR(G6/F6-1,"n.a.")</f>
        <v>n.a.</v>
      </c>
      <c r="H7" s="102">
        <f>+IFERROR(H6/G6-1,"n.a.")</f>
        <v>1.0000000000000009E-2</v>
      </c>
      <c r="I7" s="102">
        <f>+IFERROR(I6/H6-1,"n.a.")</f>
        <v>9.9009900990099098E-3</v>
      </c>
      <c r="J7" s="102">
        <f>+IFERROR(J6/I6-1,"n.a.")</f>
        <v>9.8039215686274161E-3</v>
      </c>
      <c r="K7" s="102">
        <f>+IFERROR(K6/J6-1,"n.a.")</f>
        <v>9.7087378640776656E-3</v>
      </c>
      <c r="L7" s="102">
        <f>+IFERROR(L6/K6-1,"n.a.")</f>
        <v>9.6153846153845812E-3</v>
      </c>
      <c r="N7" s="103"/>
    </row>
    <row r="8" spans="2:14" ht="13.2" customHeight="1" x14ac:dyDescent="0.25">
      <c r="B8" s="87"/>
      <c r="C8" s="87"/>
      <c r="D8" s="57"/>
      <c r="E8" s="57"/>
      <c r="F8" s="57"/>
      <c r="G8" s="75"/>
      <c r="H8" s="57"/>
      <c r="I8" s="57"/>
      <c r="J8" s="57"/>
      <c r="K8" s="57"/>
      <c r="L8" s="57"/>
      <c r="N8" s="57"/>
    </row>
    <row r="9" spans="2:14" ht="13.2" customHeight="1" x14ac:dyDescent="0.25">
      <c r="B9" s="66" t="s">
        <v>19</v>
      </c>
      <c r="C9" s="66"/>
      <c r="D9" s="65"/>
      <c r="E9" s="65"/>
      <c r="F9" s="65"/>
      <c r="G9" s="76">
        <v>50</v>
      </c>
      <c r="H9" s="68">
        <f>+G9+$N9</f>
        <v>54</v>
      </c>
      <c r="I9" s="68">
        <f>+H9+$N9</f>
        <v>58</v>
      </c>
      <c r="J9" s="68">
        <f>+I9+$N9</f>
        <v>62</v>
      </c>
      <c r="K9" s="68">
        <f>+J9+$N9</f>
        <v>66</v>
      </c>
      <c r="L9" s="68">
        <f>+K9+$N9</f>
        <v>70</v>
      </c>
      <c r="N9" s="56">
        <v>4</v>
      </c>
    </row>
    <row r="10" spans="2:14" ht="13.2" customHeight="1" x14ac:dyDescent="0.25">
      <c r="B10" s="66" t="s">
        <v>20</v>
      </c>
      <c r="C10" s="66"/>
      <c r="E10" s="65" t="s">
        <v>32</v>
      </c>
      <c r="F10" s="89">
        <v>0.3</v>
      </c>
      <c r="G10" s="77">
        <f>-G9*$F$10</f>
        <v>-15</v>
      </c>
      <c r="H10" s="65">
        <f>-H9*$F$10</f>
        <v>-16.2</v>
      </c>
      <c r="I10" s="65">
        <f>-I9*$F$10</f>
        <v>-17.399999999999999</v>
      </c>
      <c r="J10" s="65">
        <f>-J9*$F$10</f>
        <v>-18.599999999999998</v>
      </c>
      <c r="K10" s="65">
        <f>-K9*$F$10</f>
        <v>-19.8</v>
      </c>
      <c r="L10" s="65">
        <f>-L9*$F$10</f>
        <v>-21</v>
      </c>
      <c r="M10" s="65"/>
      <c r="N10" s="65"/>
    </row>
    <row r="11" spans="2:14" s="31" customFormat="1" ht="13.2" customHeight="1" x14ac:dyDescent="0.25">
      <c r="B11" s="90" t="s">
        <v>21</v>
      </c>
      <c r="C11" s="90"/>
      <c r="D11" s="91"/>
      <c r="E11" s="91"/>
      <c r="F11" s="91"/>
      <c r="G11" s="96">
        <f>SUM(G9:G10)</f>
        <v>35</v>
      </c>
      <c r="H11" s="92">
        <f>SUM(H9:H10)</f>
        <v>37.799999999999997</v>
      </c>
      <c r="I11" s="92">
        <f>SUM(I9:I10)</f>
        <v>40.6</v>
      </c>
      <c r="J11" s="92">
        <f>SUM(J9:J10)</f>
        <v>43.400000000000006</v>
      </c>
      <c r="K11" s="92">
        <f>SUM(K9:K10)</f>
        <v>46.2</v>
      </c>
      <c r="L11" s="92">
        <f>SUM(L9:L10)</f>
        <v>49</v>
      </c>
      <c r="M11" s="58"/>
      <c r="N11" s="58"/>
    </row>
    <row r="12" spans="2:14" ht="13.2" customHeight="1" x14ac:dyDescent="0.25">
      <c r="B12" s="105" t="s">
        <v>30</v>
      </c>
      <c r="C12" s="105"/>
      <c r="D12" s="65"/>
      <c r="E12" s="65"/>
      <c r="F12" s="65"/>
      <c r="G12" s="104">
        <f>+G11/G6</f>
        <v>0.17499999999999999</v>
      </c>
      <c r="H12" s="85">
        <f>+H11/H6</f>
        <v>0.18712871287128713</v>
      </c>
      <c r="I12" s="85">
        <f>+I11/I6</f>
        <v>0.19901960784313727</v>
      </c>
      <c r="J12" s="85">
        <f>+J11/J6</f>
        <v>0.21067961165048546</v>
      </c>
      <c r="K12" s="85">
        <f>+K11/K6</f>
        <v>0.22211538461538463</v>
      </c>
      <c r="L12" s="85">
        <f>+L11/L6</f>
        <v>0.23333333333333334</v>
      </c>
      <c r="M12" s="65"/>
      <c r="N12" s="65"/>
    </row>
    <row r="13" spans="2:14" ht="13.2" customHeight="1" x14ac:dyDescent="0.25">
      <c r="B13" s="88"/>
      <c r="C13" s="88"/>
      <c r="D13" s="59"/>
      <c r="E13" s="59"/>
      <c r="F13" s="59"/>
      <c r="G13" s="79"/>
      <c r="H13" s="59"/>
      <c r="I13" s="59"/>
      <c r="J13" s="59"/>
      <c r="K13" s="59"/>
      <c r="L13" s="59"/>
      <c r="M13" s="59"/>
      <c r="N13" s="59"/>
    </row>
    <row r="14" spans="2:14" ht="13.2" customHeight="1" x14ac:dyDescent="0.25">
      <c r="B14" s="69" t="s">
        <v>22</v>
      </c>
      <c r="C14" s="69"/>
      <c r="D14" s="59"/>
      <c r="E14" s="59"/>
      <c r="F14" s="59"/>
      <c r="G14" s="79"/>
      <c r="H14" s="59"/>
      <c r="I14" s="59"/>
      <c r="J14" s="59"/>
      <c r="K14" s="59"/>
      <c r="L14" s="59"/>
      <c r="M14" s="59"/>
      <c r="N14" s="59"/>
    </row>
    <row r="15" spans="2:14" ht="13.2" customHeight="1" x14ac:dyDescent="0.25">
      <c r="B15" s="66" t="s">
        <v>36</v>
      </c>
      <c r="C15" s="66"/>
      <c r="D15" s="65"/>
      <c r="E15" s="65"/>
      <c r="F15" s="65"/>
      <c r="G15" s="76">
        <v>80</v>
      </c>
      <c r="H15" s="67">
        <f>+G15+$N15</f>
        <v>78</v>
      </c>
      <c r="I15" s="67">
        <f>+H15+$N15</f>
        <v>76</v>
      </c>
      <c r="J15" s="67">
        <f>+I15+$N15</f>
        <v>74</v>
      </c>
      <c r="K15" s="67">
        <f>+J15+$N15</f>
        <v>72</v>
      </c>
      <c r="L15" s="67">
        <f>+K15+$N15</f>
        <v>70</v>
      </c>
      <c r="M15" s="65"/>
      <c r="N15" s="56">
        <v>-2</v>
      </c>
    </row>
    <row r="16" spans="2:14" ht="13.2" customHeight="1" x14ac:dyDescent="0.25">
      <c r="B16" s="66" t="s">
        <v>23</v>
      </c>
      <c r="C16" s="66"/>
      <c r="D16" s="65"/>
      <c r="E16" s="65"/>
      <c r="F16" s="65"/>
      <c r="G16" s="78">
        <v>50</v>
      </c>
      <c r="H16" s="65">
        <f>+G16+$N16</f>
        <v>48</v>
      </c>
      <c r="I16" s="65">
        <f>+H16+$N16</f>
        <v>46</v>
      </c>
      <c r="J16" s="65">
        <f>+I16+$N16</f>
        <v>44</v>
      </c>
      <c r="K16" s="65">
        <f>+J16+$N16</f>
        <v>42</v>
      </c>
      <c r="L16" s="65">
        <f>+K16+$N16</f>
        <v>40</v>
      </c>
      <c r="M16" s="65"/>
      <c r="N16" s="56">
        <v>-2</v>
      </c>
    </row>
    <row r="17" spans="2:14" s="31" customFormat="1" ht="13.2" customHeight="1" x14ac:dyDescent="0.25">
      <c r="B17" s="93" t="s">
        <v>24</v>
      </c>
      <c r="C17" s="93"/>
      <c r="D17" s="94"/>
      <c r="E17" s="94"/>
      <c r="F17" s="94"/>
      <c r="G17" s="97">
        <f>+SUM(G15:G16)</f>
        <v>130</v>
      </c>
      <c r="H17" s="95">
        <f>+SUM(H15:H16)</f>
        <v>126</v>
      </c>
      <c r="I17" s="95">
        <f>+SUM(I15:I16)</f>
        <v>122</v>
      </c>
      <c r="J17" s="95">
        <f>+SUM(J15:J16)</f>
        <v>118</v>
      </c>
      <c r="K17" s="95">
        <f>+SUM(K15:K16)</f>
        <v>114</v>
      </c>
      <c r="L17" s="95">
        <f>+SUM(L15:L16)</f>
        <v>110</v>
      </c>
      <c r="M17" s="61"/>
      <c r="N17" s="61"/>
    </row>
    <row r="18" spans="2:14" ht="13.2" customHeight="1" x14ac:dyDescent="0.25">
      <c r="B18" s="66" t="s">
        <v>35</v>
      </c>
      <c r="C18" s="66"/>
      <c r="D18" s="65"/>
      <c r="E18" s="65"/>
      <c r="F18" s="65"/>
      <c r="G18" s="78">
        <v>40</v>
      </c>
      <c r="H18" s="65">
        <f>+G18+$N18</f>
        <v>42</v>
      </c>
      <c r="I18" s="65">
        <f>+H18+$N18</f>
        <v>44</v>
      </c>
      <c r="J18" s="65">
        <f>+I18+$N18</f>
        <v>46</v>
      </c>
      <c r="K18" s="65">
        <f>+J18+$N18</f>
        <v>48</v>
      </c>
      <c r="L18" s="65">
        <f>+K18+$N18</f>
        <v>50</v>
      </c>
      <c r="M18" s="65"/>
      <c r="N18" s="56">
        <v>2</v>
      </c>
    </row>
    <row r="19" spans="2:14" ht="13.2" customHeight="1" x14ac:dyDescent="0.25">
      <c r="B19" s="66" t="s">
        <v>25</v>
      </c>
      <c r="C19" s="66"/>
      <c r="D19" s="59"/>
      <c r="E19" s="59"/>
      <c r="F19" s="59"/>
      <c r="G19" s="78">
        <v>10</v>
      </c>
      <c r="H19" s="65">
        <f>+G19+$N19</f>
        <v>12</v>
      </c>
      <c r="I19" s="65">
        <f>+H19+$N19</f>
        <v>14</v>
      </c>
      <c r="J19" s="65">
        <f>+I19+$N19</f>
        <v>16</v>
      </c>
      <c r="K19" s="65">
        <f>+J19+$N19</f>
        <v>18</v>
      </c>
      <c r="L19" s="65">
        <f>+K19+$N19</f>
        <v>20</v>
      </c>
      <c r="M19" s="59"/>
      <c r="N19" s="56">
        <v>2</v>
      </c>
    </row>
    <row r="20" spans="2:14" s="31" customFormat="1" ht="13.2" customHeight="1" x14ac:dyDescent="0.25">
      <c r="B20" s="93" t="s">
        <v>26</v>
      </c>
      <c r="C20" s="93"/>
      <c r="D20" s="94"/>
      <c r="E20" s="94"/>
      <c r="F20" s="94"/>
      <c r="G20" s="97">
        <f>+SUM(G18:G19)</f>
        <v>50</v>
      </c>
      <c r="H20" s="95">
        <f>+SUM(H18:H19)</f>
        <v>54</v>
      </c>
      <c r="I20" s="95">
        <f>+SUM(I18:I19)</f>
        <v>58</v>
      </c>
      <c r="J20" s="95">
        <f>+SUM(J18:J19)</f>
        <v>62</v>
      </c>
      <c r="K20" s="95">
        <f>+SUM(K18:K19)</f>
        <v>66</v>
      </c>
      <c r="L20" s="95">
        <f>+SUM(L18:L19)</f>
        <v>70</v>
      </c>
      <c r="M20" s="61"/>
      <c r="N20" s="61"/>
    </row>
    <row r="21" spans="2:14" ht="13.2" customHeight="1" x14ac:dyDescent="0.25">
      <c r="B21" s="108"/>
      <c r="C21" s="108"/>
      <c r="D21" s="65"/>
      <c r="E21" s="65"/>
      <c r="F21" s="65"/>
      <c r="G21" s="78"/>
      <c r="H21" s="65"/>
      <c r="I21" s="65"/>
      <c r="J21" s="65"/>
      <c r="K21" s="65"/>
      <c r="L21" s="65"/>
      <c r="M21" s="65"/>
      <c r="N21" s="65"/>
    </row>
    <row r="22" spans="2:14" ht="13.2" customHeight="1" x14ac:dyDescent="0.25">
      <c r="B22" s="69" t="s">
        <v>27</v>
      </c>
      <c r="C22" s="69"/>
      <c r="D22" s="65"/>
      <c r="E22" s="65"/>
      <c r="F22" s="65"/>
      <c r="G22" s="78"/>
      <c r="H22" s="65"/>
      <c r="I22" s="65"/>
      <c r="J22" s="65"/>
      <c r="K22" s="65"/>
      <c r="L22" s="65"/>
      <c r="M22" s="65"/>
      <c r="N22" s="65"/>
    </row>
    <row r="23" spans="2:14" ht="13.2" customHeight="1" x14ac:dyDescent="0.25">
      <c r="B23" s="66" t="s">
        <v>33</v>
      </c>
      <c r="C23" s="66"/>
      <c r="D23" s="65"/>
      <c r="E23" s="65"/>
      <c r="F23" s="65"/>
      <c r="G23" s="76">
        <v>260</v>
      </c>
      <c r="H23" s="67">
        <f>+G23+$N23</f>
        <v>265</v>
      </c>
      <c r="I23" s="67">
        <f>+H23+$N23</f>
        <v>270</v>
      </c>
      <c r="J23" s="67">
        <f>+I23+$N23</f>
        <v>275</v>
      </c>
      <c r="K23" s="67">
        <f>+J23+$N23</f>
        <v>280</v>
      </c>
      <c r="L23" s="67">
        <f>+K23+$N23</f>
        <v>285</v>
      </c>
      <c r="M23" s="65"/>
      <c r="N23" s="56">
        <v>5</v>
      </c>
    </row>
    <row r="24" spans="2:14" ht="13.2" customHeight="1" x14ac:dyDescent="0.25">
      <c r="B24" s="62" t="s">
        <v>34</v>
      </c>
      <c r="C24" s="62"/>
      <c r="D24" s="57"/>
      <c r="E24" s="57"/>
      <c r="F24" s="57"/>
      <c r="G24" s="75">
        <f>+G17-G20</f>
        <v>80</v>
      </c>
      <c r="H24" s="57">
        <f>+H17-H20</f>
        <v>72</v>
      </c>
      <c r="I24" s="57">
        <f>+I17-I20</f>
        <v>64</v>
      </c>
      <c r="J24" s="57">
        <f>+J17-J20</f>
        <v>56</v>
      </c>
      <c r="K24" s="57">
        <f>+K17-K20</f>
        <v>48</v>
      </c>
      <c r="L24" s="57">
        <f>+L17-L20</f>
        <v>40</v>
      </c>
      <c r="M24" s="57"/>
      <c r="N24" s="65"/>
    </row>
    <row r="25" spans="2:14" s="31" customFormat="1" ht="13.2" customHeight="1" x14ac:dyDescent="0.25">
      <c r="B25" s="90" t="s">
        <v>27</v>
      </c>
      <c r="C25" s="90"/>
      <c r="D25" s="91"/>
      <c r="E25" s="91"/>
      <c r="F25" s="91"/>
      <c r="G25" s="96">
        <f>SUM(G23:G24)</f>
        <v>340</v>
      </c>
      <c r="H25" s="92">
        <f>SUM(H23:H24)</f>
        <v>337</v>
      </c>
      <c r="I25" s="92">
        <f>SUM(I23:I24)</f>
        <v>334</v>
      </c>
      <c r="J25" s="92">
        <f>SUM(J23:J24)</f>
        <v>331</v>
      </c>
      <c r="K25" s="92">
        <f>SUM(K23:K24)</f>
        <v>328</v>
      </c>
      <c r="L25" s="92">
        <f>SUM(L23:L24)</f>
        <v>325</v>
      </c>
      <c r="M25" s="58"/>
      <c r="N25" s="58"/>
    </row>
    <row r="26" spans="2:14" ht="13.2" customHeight="1" x14ac:dyDescent="0.25">
      <c r="B26" s="86"/>
      <c r="C26" s="86"/>
      <c r="D26" s="65"/>
      <c r="E26" s="65"/>
      <c r="F26" s="65"/>
      <c r="G26" s="77"/>
      <c r="H26" s="65"/>
      <c r="I26" s="65"/>
      <c r="J26" s="65"/>
      <c r="K26" s="65"/>
      <c r="L26" s="65"/>
      <c r="M26" s="65"/>
      <c r="N26" s="65"/>
    </row>
    <row r="27" spans="2:14" s="31" customFormat="1" ht="13.2" customHeight="1" x14ac:dyDescent="0.25">
      <c r="B27" s="80" t="s">
        <v>28</v>
      </c>
      <c r="C27" s="107"/>
      <c r="D27" s="81"/>
      <c r="E27" s="81"/>
      <c r="F27" s="81"/>
      <c r="G27" s="82"/>
      <c r="H27" s="83">
        <f>+H11/AVERAGE(G25:H25)</f>
        <v>0.11166912850812406</v>
      </c>
      <c r="I27" s="83">
        <f>+I11/AVERAGE(H25:I25)</f>
        <v>0.12101341281669151</v>
      </c>
      <c r="J27" s="83">
        <f>+J11/AVERAGE(I25:J25)</f>
        <v>0.13052631578947371</v>
      </c>
      <c r="K27" s="83">
        <f>+K11/AVERAGE(J25:K25)</f>
        <v>0.14021244309559941</v>
      </c>
      <c r="L27" s="84">
        <f>+L11/AVERAGE(K25:L25)</f>
        <v>0.15007656967840735</v>
      </c>
      <c r="M27" s="58"/>
      <c r="N27" s="58"/>
    </row>
    <row r="28" spans="2:14" ht="13.2" customHeight="1" x14ac:dyDescent="0.25">
      <c r="B28" s="86"/>
      <c r="C28" s="86"/>
      <c r="D28" s="65"/>
      <c r="E28" s="65"/>
      <c r="F28" s="65"/>
      <c r="G28" s="77"/>
      <c r="H28" s="65"/>
      <c r="I28" s="65"/>
      <c r="J28" s="65"/>
      <c r="K28" s="65"/>
      <c r="L28" s="65"/>
      <c r="M28" s="65"/>
      <c r="N28" s="65"/>
    </row>
    <row r="29" spans="2:14" ht="13.2" customHeight="1" x14ac:dyDescent="0.25">
      <c r="B29" s="63" t="s">
        <v>29</v>
      </c>
      <c r="C29" s="63"/>
      <c r="D29" s="64"/>
      <c r="E29" s="64"/>
      <c r="F29" s="64"/>
      <c r="G29" s="79"/>
      <c r="H29" s="60">
        <f>+H12*(H6/AVERAGE(G25:H25))-H27</f>
        <v>0</v>
      </c>
      <c r="I29" s="60">
        <f>+I12*(I6/AVERAGE(H25:I25))-I27</f>
        <v>0</v>
      </c>
      <c r="J29" s="60">
        <f>+J12*(J6/AVERAGE(I25:J25))-J27</f>
        <v>0</v>
      </c>
      <c r="K29" s="60">
        <f>+K12*(K6/AVERAGE(J25:K25))-K27</f>
        <v>0</v>
      </c>
      <c r="L29" s="60">
        <f>+L12*(L6/AVERAGE(K25:L25))-L27</f>
        <v>0</v>
      </c>
      <c r="M29" s="59"/>
      <c r="N29" s="5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2022-09-26T15:53:19Z</dcterms:modified>
</cp:coreProperties>
</file>