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filterPrivacy="1" defaultThemeVersion="166925"/>
  <xr:revisionPtr revIDLastSave="0" documentId="13_ncr:1_{A48AC255-FBD3-48C7-AC6E-2F114C302149}" xr6:coauthVersionLast="47" xr6:coauthVersionMax="47" xr10:uidLastSave="{00000000-0000-0000-0000-000000000000}"/>
  <bookViews>
    <workbookView xWindow="-110" yWindow="-110" windowWidth="38620" windowHeight="21100" xr2:uid="{CE49C40F-6613-4944-9B5E-8A7BB28FA755}"/>
  </bookViews>
  <sheets>
    <sheet name="Cover" sheetId="2" r:id="rId1"/>
    <sheet name="Cash Flow Drivers" sheetId="1" r:id="rId2"/>
  </sheets>
  <calcPr calcId="191029" calcMode="autoNoTable"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4" i="1" l="1"/>
  <c r="J24" i="1"/>
  <c r="J8" i="1"/>
  <c r="J23" i="1" s="1"/>
  <c r="K8" i="1"/>
  <c r="K23" i="1" s="1"/>
  <c r="I13" i="1"/>
  <c r="I16" i="1" s="1"/>
  <c r="I10" i="1"/>
  <c r="I9" i="1" s="1"/>
  <c r="J15" i="1"/>
  <c r="K15" i="1" s="1"/>
  <c r="J11" i="1"/>
  <c r="K11" i="1" s="1"/>
  <c r="I23" i="1"/>
  <c r="I26" i="1" s="1"/>
  <c r="J26" i="1" s="1"/>
  <c r="K26" i="1" s="1"/>
  <c r="K13" i="1" l="1"/>
  <c r="K16" i="1" s="1"/>
  <c r="I12" i="1"/>
  <c r="K10" i="1"/>
  <c r="K9" i="1" s="1"/>
  <c r="J13" i="1"/>
  <c r="J10" i="1"/>
  <c r="J9" i="1" s="1"/>
  <c r="B5" i="2"/>
  <c r="J16" i="1" l="1"/>
  <c r="J17" i="1" s="1"/>
  <c r="J18" i="1" s="1"/>
  <c r="J22" i="1" s="1"/>
  <c r="J12" i="1"/>
  <c r="K12" i="1"/>
  <c r="J25" i="1" l="1"/>
  <c r="J27" i="1" s="1"/>
  <c r="J28" i="1" s="1"/>
  <c r="J19" i="1"/>
  <c r="I17" i="1"/>
  <c r="I18" i="1" s="1"/>
  <c r="K17" i="1"/>
  <c r="K18" i="1" s="1"/>
  <c r="I19" i="1" l="1"/>
  <c r="I22" i="1"/>
  <c r="K22" i="1"/>
  <c r="K19" i="1"/>
  <c r="K25" i="1" l="1"/>
  <c r="K27" i="1" s="1"/>
  <c r="K28" i="1" s="1"/>
  <c r="I25" i="1"/>
  <c r="I27" i="1" s="1"/>
  <c r="I28" i="1" s="1"/>
</calcChain>
</file>

<file path=xl/sharedStrings.xml><?xml version="1.0" encoding="utf-8"?>
<sst xmlns="http://schemas.openxmlformats.org/spreadsheetml/2006/main" count="41" uniqueCount="39">
  <si>
    <r>
      <rPr>
        <b/>
        <sz val="11"/>
        <color rgb="FFC00000"/>
        <rFont val="Calibri"/>
        <family val="2"/>
        <scheme val="minor"/>
      </rPr>
      <t>Modeling Template:</t>
    </r>
    <r>
      <rPr>
        <sz val="10"/>
        <color theme="1"/>
        <rFont val="Calibri"/>
        <family val="2"/>
      </rPr>
      <t xml:space="preserve"> The enclosed model is proprietary to Wall Street Prep and are designed for illustrative and training purposes only. Distributing, sharing, duplicating or altering these models in any way is prohibited without the written consent of Wall Street Prep, Inc. For more information about our training programs, please contact us at 800-646-3575 or visit us online at wallstreetprep.com.</t>
    </r>
  </si>
  <si>
    <t>Model Assumptions</t>
  </si>
  <si>
    <t>(–) Taxes</t>
  </si>
  <si>
    <t>Revenue</t>
  </si>
  <si>
    <t>Cash Flow Drivers</t>
  </si>
  <si>
    <t>Free Cash Flow Calculation</t>
  </si>
  <si>
    <t>Base</t>
  </si>
  <si>
    <t>($ in millions)</t>
  </si>
  <si>
    <t>Upside</t>
  </si>
  <si>
    <t>Downside</t>
  </si>
  <si>
    <t>Gross Profit</t>
  </si>
  <si>
    <t>(–) Cost of Goods Sold (COGS)</t>
  </si>
  <si>
    <t>(–) Operating Expenses (OpEx)</t>
  </si>
  <si>
    <t>Operating Income (EBIT)</t>
  </si>
  <si>
    <t>(–) Interest Expense</t>
  </si>
  <si>
    <t>Pre-Tax Income (EBT)</t>
  </si>
  <si>
    <t xml:space="preserve">% Tax Rate </t>
  </si>
  <si>
    <t>Net Income</t>
  </si>
  <si>
    <t>Net Income Calculation</t>
  </si>
  <si>
    <t>Cash from Operations (CFO)</t>
  </si>
  <si>
    <t>(–) Capital Expenditures (CapEx)</t>
  </si>
  <si>
    <t>Free Cash Flow (FCF)</t>
  </si>
  <si>
    <t>% Revenue</t>
  </si>
  <si>
    <t>(–) Increase in Net Working Capital (NWC)</t>
  </si>
  <si>
    <t>% Gross Margin</t>
  </si>
  <si>
    <t>% Operating Margin</t>
  </si>
  <si>
    <t>% Net Margin</t>
  </si>
  <si>
    <t>Formulas</t>
  </si>
  <si>
    <t>COGS = Gross Profit – Revenue</t>
  </si>
  <si>
    <t>OpEx = EBIT – Gross Profit</t>
  </si>
  <si>
    <t>Net Income = Pre-Tax Income – Taxes</t>
  </si>
  <si>
    <t>(+) Depreciation</t>
  </si>
  <si>
    <t>Pre-Tax Income = EBIT – Interest Expense</t>
  </si>
  <si>
    <t>Taxes = (% Tax Rate) * Pre-Tax Income</t>
  </si>
  <si>
    <t>EBIT = (% Operating Margin) * Revenue</t>
  </si>
  <si>
    <t>Gross Profit = (% Gross Margin) * Revenue</t>
  </si>
  <si>
    <t>CFO = Net Income + Depreciation – Increase in NWC</t>
  </si>
  <si>
    <t>FCF = CFO – CapEx</t>
  </si>
  <si>
    <t>Depreciation = (% Revenue) *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</si>
</sst>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numFmt numFmtId="165" formatCode="0.0%_);\(0.0%\)_);&quot;--&quot;_);@_)"/>
    <numFmt numFmtId="166" formatCode="&quot;$&quot;#,##0_);\(&quot;$&quot;#,##0\);\-\-_);@_)"/>
    <numFmt numFmtId="167" formatCode="#,##0_);\(#,##0\);\-\-_);@_)"/>
  </numFmts>
  <fonts count="18" x14ac:knownFonts="1">
    <font>
      <sz val="10"/>
      <color theme="1"/>
      <name val="Calibri"/>
      <family val="2"/>
    </font>
    <font>
      <sz val="10"/>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sz val="11"/>
      <color indexed="8"/>
      <name val="Calibri"/>
      <family val="2"/>
      <scheme val="minor"/>
    </font>
    <font>
      <b/>
      <sz val="11"/>
      <color rgb="FFC00000"/>
      <name val="Calibri"/>
      <family val="2"/>
      <scheme val="minor"/>
    </font>
    <font>
      <sz val="10"/>
      <color rgb="FF0000FF"/>
      <name val="Calibri"/>
      <family val="2"/>
      <scheme val="minor"/>
    </font>
    <font>
      <b/>
      <u val="singleAccounting"/>
      <sz val="10"/>
      <color theme="1"/>
      <name val="Calibri"/>
      <family val="2"/>
      <scheme val="minor"/>
    </font>
    <font>
      <b/>
      <sz val="12"/>
      <name val="Calibri"/>
      <family val="2"/>
      <scheme val="minor"/>
    </font>
    <font>
      <b/>
      <sz val="12"/>
      <color theme="1"/>
      <name val="Calibri"/>
      <family val="2"/>
      <scheme val="minor"/>
    </font>
    <font>
      <b/>
      <sz val="10"/>
      <name val="Calibri"/>
      <family val="2"/>
      <scheme val="minor"/>
    </font>
    <font>
      <b/>
      <sz val="11"/>
      <name val="Calibri"/>
      <family val="2"/>
      <scheme val="minor"/>
    </font>
    <font>
      <b/>
      <i/>
      <u/>
      <sz val="10"/>
      <name val="Calibri"/>
      <family val="2"/>
      <scheme val="minor"/>
    </font>
    <font>
      <b/>
      <i/>
      <u/>
      <sz val="10"/>
      <color theme="1"/>
      <name val="Calibri"/>
      <family val="2"/>
      <scheme val="minor"/>
    </font>
    <font>
      <i/>
      <sz val="10"/>
      <color theme="1"/>
      <name val="Calibri"/>
      <family val="2"/>
      <scheme val="minor"/>
    </font>
    <font>
      <i/>
      <sz val="10"/>
      <color rgb="FF0000FF"/>
      <name val="Calibri"/>
      <family val="2"/>
      <scheme val="minor"/>
    </font>
    <font>
      <b/>
      <u val="singleAccounting"/>
      <sz val="1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s>
  <borders count="8">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8">
    <xf numFmtId="0" fontId="0" fillId="0" borderId="0" xfId="0"/>
    <xf numFmtId="0" fontId="0" fillId="0" borderId="2" xfId="0" applyBorder="1"/>
    <xf numFmtId="0" fontId="5" fillId="0" borderId="2" xfId="0" applyFont="1" applyBorder="1"/>
    <xf numFmtId="0" fontId="10" fillId="0" borderId="2" xfId="0" applyFont="1" applyBorder="1"/>
    <xf numFmtId="164" fontId="9" fillId="0" borderId="0" xfId="0" quotePrefix="1" applyNumberFormat="1" applyFont="1" applyFill="1" applyBorder="1"/>
    <xf numFmtId="164" fontId="3" fillId="0" borderId="1" xfId="0" quotePrefix="1" applyNumberFormat="1" applyFont="1" applyBorder="1"/>
    <xf numFmtId="167" fontId="3" fillId="0" borderId="0" xfId="0" applyNumberFormat="1" applyFont="1"/>
    <xf numFmtId="167" fontId="1" fillId="0" borderId="0" xfId="0" applyNumberFormat="1" applyFont="1"/>
    <xf numFmtId="167" fontId="4" fillId="0" borderId="0" xfId="0" applyNumberFormat="1" applyFont="1"/>
    <xf numFmtId="167" fontId="3" fillId="0" borderId="0" xfId="0" applyNumberFormat="1" applyFont="1" applyAlignment="1"/>
    <xf numFmtId="167" fontId="3" fillId="0" borderId="0" xfId="0" applyNumberFormat="1" applyFont="1" applyAlignment="1">
      <alignment horizontal="right"/>
    </xf>
    <xf numFmtId="167" fontId="3" fillId="0" borderId="0" xfId="0" quotePrefix="1" applyNumberFormat="1" applyFont="1" applyBorder="1"/>
    <xf numFmtId="167" fontId="3" fillId="0" borderId="0" xfId="0" applyNumberFormat="1" applyFont="1" applyBorder="1"/>
    <xf numFmtId="167" fontId="3" fillId="0" borderId="0" xfId="0" quotePrefix="1" applyNumberFormat="1" applyFont="1" applyBorder="1" applyAlignment="1"/>
    <xf numFmtId="164" fontId="3" fillId="0" borderId="0" xfId="0" applyNumberFormat="1" applyFont="1" applyAlignment="1">
      <alignment horizontal="left"/>
    </xf>
    <xf numFmtId="164" fontId="3" fillId="0" borderId="1" xfId="0" quotePrefix="1" applyNumberFormat="1" applyFont="1" applyBorder="1" applyAlignment="1">
      <alignment horizontal="left"/>
    </xf>
    <xf numFmtId="164" fontId="2" fillId="2" borderId="0" xfId="0" quotePrefix="1" applyNumberFormat="1" applyFont="1" applyFill="1" applyAlignment="1">
      <alignment horizontal="left"/>
    </xf>
    <xf numFmtId="164" fontId="3" fillId="0" borderId="0" xfId="0" quotePrefix="1" applyNumberFormat="1" applyFont="1" applyBorder="1" applyAlignment="1">
      <alignment horizontal="left"/>
    </xf>
    <xf numFmtId="167" fontId="12" fillId="0" borderId="0" xfId="0" quotePrefix="1" applyNumberFormat="1" applyFont="1" applyFill="1" applyBorder="1" applyAlignment="1"/>
    <xf numFmtId="167" fontId="9" fillId="0" borderId="0" xfId="0" quotePrefix="1" applyNumberFormat="1" applyFont="1" applyFill="1" applyBorder="1"/>
    <xf numFmtId="167" fontId="3" fillId="0" borderId="1" xfId="0" quotePrefix="1" applyNumberFormat="1" applyFont="1" applyBorder="1" applyAlignment="1"/>
    <xf numFmtId="167" fontId="3" fillId="0" borderId="1" xfId="0" quotePrefix="1" applyNumberFormat="1" applyFont="1" applyBorder="1"/>
    <xf numFmtId="167" fontId="2" fillId="2" borderId="0" xfId="0" quotePrefix="1" applyNumberFormat="1" applyFont="1" applyFill="1" applyAlignment="1"/>
    <xf numFmtId="167" fontId="3" fillId="0" borderId="0" xfId="0" applyNumberFormat="1" applyFont="1" applyBorder="1" applyAlignment="1">
      <alignment horizontal="right"/>
    </xf>
    <xf numFmtId="167" fontId="4" fillId="0" borderId="1" xfId="0" applyNumberFormat="1" applyFont="1" applyBorder="1" applyAlignment="1">
      <alignment horizontal="right"/>
    </xf>
    <xf numFmtId="167" fontId="4" fillId="0" borderId="0" xfId="0" applyNumberFormat="1" applyFont="1" applyAlignment="1">
      <alignment horizontal="right"/>
    </xf>
    <xf numFmtId="167" fontId="15" fillId="0" borderId="0" xfId="0" applyNumberFormat="1" applyFont="1" applyAlignment="1">
      <alignment horizontal="right"/>
    </xf>
    <xf numFmtId="167" fontId="1" fillId="0" borderId="0" xfId="0" applyNumberFormat="1" applyFont="1" applyAlignment="1">
      <alignment horizontal="right"/>
    </xf>
    <xf numFmtId="167" fontId="11" fillId="0" borderId="0" xfId="0" applyNumberFormat="1" applyFont="1" applyAlignment="1">
      <alignment horizontal="right"/>
    </xf>
    <xf numFmtId="165" fontId="7" fillId="0" borderId="6" xfId="0" applyNumberFormat="1" applyFont="1" applyBorder="1" applyAlignment="1">
      <alignment horizontal="center"/>
    </xf>
    <xf numFmtId="167" fontId="11" fillId="0" borderId="1" xfId="0" applyNumberFormat="1" applyFont="1" applyBorder="1" applyAlignment="1">
      <alignment horizontal="right"/>
    </xf>
    <xf numFmtId="164" fontId="13" fillId="0" borderId="0" xfId="0" quotePrefix="1" applyNumberFormat="1" applyFont="1" applyAlignment="1">
      <alignment horizontal="left"/>
    </xf>
    <xf numFmtId="164" fontId="3" fillId="0" borderId="0" xfId="0" quotePrefix="1" applyNumberFormat="1" applyFont="1" applyAlignment="1">
      <alignment horizontal="left"/>
    </xf>
    <xf numFmtId="164" fontId="4" fillId="0" borderId="1" xfId="0" quotePrefix="1" applyNumberFormat="1" applyFont="1" applyBorder="1" applyAlignment="1">
      <alignment horizontal="left"/>
    </xf>
    <xf numFmtId="164" fontId="14" fillId="0" borderId="0" xfId="0" quotePrefix="1" applyNumberFormat="1" applyFont="1" applyAlignment="1">
      <alignment horizontal="left"/>
    </xf>
    <xf numFmtId="164" fontId="11" fillId="0" borderId="1" xfId="0" quotePrefix="1" applyNumberFormat="1" applyFont="1" applyBorder="1" applyAlignment="1">
      <alignment horizontal="left"/>
    </xf>
    <xf numFmtId="167" fontId="15" fillId="0" borderId="0" xfId="0" applyNumberFormat="1" applyFont="1"/>
    <xf numFmtId="167" fontId="15" fillId="0" borderId="0" xfId="0" applyNumberFormat="1" applyFont="1" applyAlignment="1"/>
    <xf numFmtId="164" fontId="8" fillId="0" borderId="0" xfId="0" quotePrefix="1" applyNumberFormat="1" applyFont="1" applyBorder="1" applyAlignment="1">
      <alignment horizontal="center"/>
    </xf>
    <xf numFmtId="167" fontId="2" fillId="2" borderId="0" xfId="0" quotePrefix="1" applyNumberFormat="1" applyFont="1" applyFill="1" applyBorder="1"/>
    <xf numFmtId="164" fontId="2" fillId="2" borderId="0" xfId="0" quotePrefix="1" applyNumberFormat="1" applyFont="1" applyFill="1" applyBorder="1"/>
    <xf numFmtId="167" fontId="1" fillId="0" borderId="0" xfId="0" applyNumberFormat="1" applyFont="1" applyBorder="1" applyAlignment="1">
      <alignment horizontal="right"/>
    </xf>
    <xf numFmtId="164" fontId="1" fillId="0" borderId="0" xfId="0" quotePrefix="1" applyNumberFormat="1" applyFont="1" applyAlignment="1">
      <alignment horizontal="left"/>
    </xf>
    <xf numFmtId="164" fontId="1" fillId="0" borderId="0" xfId="0" quotePrefix="1" applyNumberFormat="1" applyFont="1" applyBorder="1" applyAlignment="1">
      <alignment horizontal="left"/>
    </xf>
    <xf numFmtId="167" fontId="3" fillId="0" borderId="0" xfId="0" quotePrefix="1" applyNumberFormat="1" applyFont="1" applyAlignment="1"/>
    <xf numFmtId="164" fontId="3" fillId="0" borderId="0" xfId="0" quotePrefix="1" applyNumberFormat="1" applyFont="1" applyAlignment="1">
      <alignment horizontal="right"/>
    </xf>
    <xf numFmtId="165" fontId="7" fillId="0" borderId="7" xfId="0" applyNumberFormat="1" applyFont="1" applyBorder="1" applyAlignment="1">
      <alignment horizontal="center"/>
    </xf>
    <xf numFmtId="164" fontId="11" fillId="3" borderId="3" xfId="0" quotePrefix="1" applyNumberFormat="1" applyFont="1" applyFill="1" applyBorder="1" applyAlignment="1">
      <alignment horizontal="left"/>
    </xf>
    <xf numFmtId="167" fontId="11" fillId="3" borderId="4" xfId="0" applyNumberFormat="1" applyFont="1" applyFill="1" applyBorder="1" applyAlignment="1">
      <alignment horizontal="right"/>
    </xf>
    <xf numFmtId="167" fontId="3" fillId="0" borderId="0" xfId="0" applyNumberFormat="1" applyFont="1" applyAlignment="1">
      <alignment horizontal="left"/>
    </xf>
    <xf numFmtId="167" fontId="15" fillId="0" borderId="0" xfId="0" applyNumberFormat="1" applyFont="1" applyAlignment="1">
      <alignment horizontal="left" indent="1"/>
    </xf>
    <xf numFmtId="167" fontId="15" fillId="0" borderId="0" xfId="0" quotePrefix="1" applyNumberFormat="1" applyFont="1" applyAlignment="1">
      <alignment horizontal="left" indent="1"/>
    </xf>
    <xf numFmtId="164" fontId="12" fillId="0" borderId="0" xfId="0" quotePrefix="1" applyNumberFormat="1" applyFont="1" applyFill="1" applyBorder="1" applyAlignment="1">
      <alignment horizontal="left"/>
    </xf>
    <xf numFmtId="166" fontId="7" fillId="0" borderId="0" xfId="0" quotePrefix="1" applyNumberFormat="1" applyFont="1" applyBorder="1" applyAlignment="1"/>
    <xf numFmtId="167" fontId="1" fillId="0" borderId="0" xfId="0" applyNumberFormat="1" applyFont="1" applyBorder="1" applyAlignment="1"/>
    <xf numFmtId="166" fontId="11" fillId="0" borderId="1" xfId="0" applyNumberFormat="1" applyFont="1" applyBorder="1" applyAlignment="1"/>
    <xf numFmtId="165" fontId="16" fillId="0" borderId="0" xfId="0" applyNumberFormat="1" applyFont="1" applyBorder="1" applyAlignment="1"/>
    <xf numFmtId="167" fontId="7" fillId="0" borderId="0" xfId="0" applyNumberFormat="1" applyFont="1" applyBorder="1" applyAlignment="1"/>
    <xf numFmtId="167" fontId="3" fillId="0" borderId="0" xfId="0" applyNumberFormat="1" applyFont="1" applyBorder="1" applyAlignment="1"/>
    <xf numFmtId="166" fontId="4" fillId="0" borderId="1" xfId="0" applyNumberFormat="1" applyFont="1" applyBorder="1" applyAlignment="1"/>
    <xf numFmtId="165" fontId="15" fillId="0" borderId="0" xfId="0" applyNumberFormat="1" applyFont="1" applyBorder="1" applyAlignment="1"/>
    <xf numFmtId="166" fontId="1" fillId="0" borderId="0" xfId="0" applyNumberFormat="1" applyFont="1" applyBorder="1" applyAlignment="1"/>
    <xf numFmtId="166" fontId="11" fillId="3" borderId="4" xfId="0" applyNumberFormat="1" applyFont="1" applyFill="1" applyBorder="1" applyAlignment="1"/>
    <xf numFmtId="166" fontId="11" fillId="3" borderId="5" xfId="0" applyNumberFormat="1" applyFont="1" applyFill="1" applyBorder="1" applyAlignment="1"/>
    <xf numFmtId="167" fontId="1" fillId="0" borderId="0" xfId="0" applyNumberFormat="1" applyFont="1" applyAlignment="1"/>
    <xf numFmtId="167" fontId="1" fillId="0" borderId="0" xfId="0" quotePrefix="1" applyNumberFormat="1" applyFont="1" applyAlignment="1"/>
    <xf numFmtId="167" fontId="17" fillId="0" borderId="0" xfId="0" applyNumberFormat="1" applyFont="1" applyAlignment="1">
      <alignment horizontal="centerContinuous"/>
    </xf>
    <xf numFmtId="0" fontId="0" fillId="0" borderId="0" xfId="0" applyAlignment="1">
      <alignment horizontal="left"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51855</xdr:colOff>
      <xdr:row>2</xdr:row>
      <xdr:rowOff>41717</xdr:rowOff>
    </xdr:from>
    <xdr:ext cx="1828800" cy="245290"/>
    <xdr:pic>
      <xdr:nvPicPr>
        <xdr:cNvPr id="2" name="Picture 1">
          <a:extLst>
            <a:ext uri="{FF2B5EF4-FFF2-40B4-BE49-F238E27FC236}">
              <a16:creationId xmlns:a16="http://schemas.microsoft.com/office/drawing/2014/main" id="{63028BB1-4B86-46AC-A035-2253D12D9E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2938" y="369800"/>
          <a:ext cx="1828800" cy="24529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EBE23-B841-4964-8588-CA3B8C255DCA}">
  <dimension ref="B5:M10"/>
  <sheetViews>
    <sheetView showGridLines="0" tabSelected="1" zoomScale="120" zoomScaleNormal="120" workbookViewId="0"/>
  </sheetViews>
  <sheetFormatPr defaultRowHeight="13" x14ac:dyDescent="0.3"/>
  <cols>
    <col min="1" max="1" width="3.19921875" customWidth="1"/>
  </cols>
  <sheetData>
    <row r="5" spans="2:13" ht="15.5" x14ac:dyDescent="0.35">
      <c r="B5" s="3" t="str">
        <f>+TEXT('Cash Flow Drivers'!B2,"@")&amp; " Template"</f>
        <v>Cash Flow Drivers Template</v>
      </c>
      <c r="C5" s="1"/>
      <c r="D5" s="1"/>
      <c r="E5" s="2"/>
      <c r="F5" s="2"/>
      <c r="G5" s="2"/>
      <c r="H5" s="2"/>
      <c r="I5" s="2"/>
      <c r="J5" s="2"/>
      <c r="K5" s="2"/>
      <c r="L5" s="2"/>
      <c r="M5" s="2"/>
    </row>
    <row r="7" spans="2:13" x14ac:dyDescent="0.3">
      <c r="B7" s="67" t="s">
        <v>0</v>
      </c>
      <c r="C7" s="67"/>
      <c r="D7" s="67"/>
      <c r="E7" s="67"/>
      <c r="F7" s="67"/>
      <c r="G7" s="67"/>
      <c r="H7" s="67"/>
      <c r="I7" s="67"/>
      <c r="J7" s="67"/>
      <c r="K7" s="67"/>
      <c r="L7" s="67"/>
      <c r="M7" s="67"/>
    </row>
    <row r="8" spans="2:13" x14ac:dyDescent="0.3">
      <c r="B8" s="67"/>
      <c r="C8" s="67"/>
      <c r="D8" s="67"/>
      <c r="E8" s="67"/>
      <c r="F8" s="67"/>
      <c r="G8" s="67"/>
      <c r="H8" s="67"/>
      <c r="I8" s="67"/>
      <c r="J8" s="67"/>
      <c r="K8" s="67"/>
      <c r="L8" s="67"/>
      <c r="M8" s="67"/>
    </row>
    <row r="9" spans="2:13" x14ac:dyDescent="0.3">
      <c r="B9" s="67"/>
      <c r="C9" s="67"/>
      <c r="D9" s="67"/>
      <c r="E9" s="67"/>
      <c r="F9" s="67"/>
      <c r="G9" s="67"/>
      <c r="H9" s="67"/>
      <c r="I9" s="67"/>
      <c r="J9" s="67"/>
      <c r="K9" s="67"/>
      <c r="L9" s="67"/>
      <c r="M9" s="67"/>
    </row>
    <row r="10" spans="2:13" x14ac:dyDescent="0.3">
      <c r="B10" s="67"/>
      <c r="C10" s="67"/>
      <c r="D10" s="67"/>
      <c r="E10" s="67"/>
      <c r="F10" s="67"/>
      <c r="G10" s="67"/>
      <c r="H10" s="67"/>
      <c r="I10" s="67"/>
      <c r="J10" s="67"/>
      <c r="K10" s="67"/>
      <c r="L10" s="67"/>
      <c r="M10" s="67"/>
    </row>
  </sheetData>
  <sheetProtection sheet="1" objects="1" scenarios="1"/>
  <mergeCells count="1">
    <mergeCell ref="B7:M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3C232-9422-45C1-8A31-F1DABE60B154}">
  <dimension ref="A1:Q29"/>
  <sheetViews>
    <sheetView showGridLines="0" zoomScale="120" zoomScaleNormal="120" workbookViewId="0"/>
  </sheetViews>
  <sheetFormatPr defaultColWidth="9.09765625" defaultRowHeight="13" x14ac:dyDescent="0.3"/>
  <cols>
    <col min="1" max="1" width="2.09765625" style="6" bestFit="1" customWidth="1"/>
    <col min="2" max="2" width="8.69921875" style="49" customWidth="1"/>
    <col min="3" max="8" width="8.69921875" style="9" customWidth="1"/>
    <col min="9" max="11" width="8.69921875" style="23" customWidth="1"/>
    <col min="12" max="12" width="2.69921875" style="10" customWidth="1"/>
    <col min="13" max="17" width="8.69921875" style="10" customWidth="1"/>
    <col min="18" max="16384" width="9.09765625" style="10"/>
  </cols>
  <sheetData>
    <row r="1" spans="1:17" s="6" customFormat="1" x14ac:dyDescent="0.3">
      <c r="A1" s="12"/>
      <c r="B1" s="14"/>
      <c r="C1" s="9"/>
      <c r="D1" s="9"/>
      <c r="E1" s="9"/>
      <c r="F1" s="9"/>
      <c r="G1" s="9"/>
      <c r="H1" s="9"/>
      <c r="I1" s="12"/>
      <c r="J1" s="12"/>
      <c r="K1" s="12"/>
    </row>
    <row r="2" spans="1:17" s="7" customFormat="1" ht="15.5" x14ac:dyDescent="0.35">
      <c r="B2" s="52" t="s">
        <v>4</v>
      </c>
      <c r="C2" s="18"/>
      <c r="D2" s="18"/>
      <c r="E2" s="18"/>
      <c r="F2" s="18"/>
      <c r="G2" s="18"/>
      <c r="H2" s="18"/>
      <c r="I2" s="19"/>
      <c r="J2" s="19"/>
      <c r="K2" s="4"/>
      <c r="L2" s="4"/>
      <c r="M2" s="4"/>
      <c r="N2" s="4"/>
      <c r="O2" s="4"/>
      <c r="P2" s="4"/>
      <c r="Q2" s="4"/>
    </row>
    <row r="3" spans="1:17" s="6" customFormat="1" x14ac:dyDescent="0.3">
      <c r="B3" s="15" t="s">
        <v>7</v>
      </c>
      <c r="C3" s="20"/>
      <c r="D3" s="20"/>
      <c r="E3" s="20"/>
      <c r="F3" s="20"/>
      <c r="G3" s="20"/>
      <c r="H3" s="20"/>
      <c r="I3" s="21"/>
      <c r="J3" s="21"/>
      <c r="K3" s="5"/>
      <c r="L3" s="5"/>
      <c r="M3" s="5"/>
      <c r="N3" s="5"/>
      <c r="O3" s="5"/>
      <c r="P3" s="5"/>
      <c r="Q3" s="5"/>
    </row>
    <row r="4" spans="1:17" s="6" customFormat="1" x14ac:dyDescent="0.3">
      <c r="B4" s="17"/>
      <c r="C4" s="13"/>
      <c r="D4" s="13"/>
      <c r="E4" s="13"/>
      <c r="F4" s="13"/>
      <c r="G4" s="13"/>
      <c r="H4" s="13"/>
      <c r="I4" s="11"/>
      <c r="J4" s="11"/>
      <c r="K4" s="11"/>
      <c r="L4" s="11"/>
      <c r="M4" s="11"/>
      <c r="N4" s="11"/>
      <c r="O4" s="11"/>
      <c r="P4" s="11"/>
      <c r="Q4" s="11"/>
    </row>
    <row r="5" spans="1:17" s="8" customFormat="1" x14ac:dyDescent="0.3">
      <c r="A5" s="6"/>
      <c r="B5" s="16" t="s">
        <v>1</v>
      </c>
      <c r="C5" s="22"/>
      <c r="D5" s="22"/>
      <c r="E5" s="22"/>
      <c r="F5" s="22"/>
      <c r="G5" s="22"/>
      <c r="H5" s="22"/>
      <c r="I5" s="39"/>
      <c r="J5" s="39"/>
      <c r="K5" s="40"/>
      <c r="L5" s="40"/>
      <c r="M5" s="40"/>
      <c r="N5" s="40"/>
      <c r="O5" s="40"/>
      <c r="P5" s="40"/>
      <c r="Q5" s="40"/>
    </row>
    <row r="6" spans="1:17" ht="14.5" x14ac:dyDescent="0.45">
      <c r="B6" s="14"/>
      <c r="I6" s="38" t="s">
        <v>6</v>
      </c>
      <c r="J6" s="38" t="s">
        <v>8</v>
      </c>
      <c r="K6" s="38" t="s">
        <v>9</v>
      </c>
      <c r="M6" s="66" t="s">
        <v>27</v>
      </c>
      <c r="N6" s="66"/>
      <c r="O6" s="66"/>
      <c r="P6" s="66"/>
      <c r="Q6" s="66"/>
    </row>
    <row r="7" spans="1:17" s="27" customFormat="1" x14ac:dyDescent="0.3">
      <c r="B7" s="31" t="s">
        <v>18</v>
      </c>
      <c r="M7" s="9"/>
      <c r="N7" s="9"/>
      <c r="O7" s="9"/>
      <c r="P7" s="9"/>
      <c r="Q7" s="10"/>
    </row>
    <row r="8" spans="1:17" x14ac:dyDescent="0.3">
      <c r="A8" s="10"/>
      <c r="B8" s="32" t="s">
        <v>3</v>
      </c>
      <c r="C8" s="10"/>
      <c r="D8" s="10"/>
      <c r="E8" s="10"/>
      <c r="F8" s="10"/>
      <c r="G8" s="10"/>
      <c r="H8" s="10"/>
      <c r="I8" s="53">
        <v>200</v>
      </c>
      <c r="J8" s="53">
        <f>+I8*120%</f>
        <v>240</v>
      </c>
      <c r="K8" s="53">
        <f>+I8*80%</f>
        <v>160</v>
      </c>
      <c r="M8" s="9"/>
      <c r="N8" s="9"/>
      <c r="O8" s="9"/>
      <c r="P8" s="9"/>
    </row>
    <row r="9" spans="1:17" s="27" customFormat="1" x14ac:dyDescent="0.3">
      <c r="B9" s="42" t="s">
        <v>11</v>
      </c>
      <c r="I9" s="54">
        <f>I10-I8</f>
        <v>-60</v>
      </c>
      <c r="J9" s="54">
        <f t="shared" ref="J9:K9" si="0">J10-J8</f>
        <v>-96</v>
      </c>
      <c r="K9" s="54">
        <f t="shared" si="0"/>
        <v>-80</v>
      </c>
      <c r="M9" s="65" t="s">
        <v>28</v>
      </c>
      <c r="N9" s="64"/>
      <c r="O9" s="64"/>
      <c r="P9" s="64"/>
    </row>
    <row r="10" spans="1:17" s="28" customFormat="1" x14ac:dyDescent="0.3">
      <c r="B10" s="35" t="s">
        <v>10</v>
      </c>
      <c r="C10" s="30"/>
      <c r="D10" s="30"/>
      <c r="E10" s="30"/>
      <c r="F10" s="30"/>
      <c r="G10" s="30"/>
      <c r="H10" s="30"/>
      <c r="I10" s="55">
        <f>+I11*I8</f>
        <v>140</v>
      </c>
      <c r="J10" s="55">
        <f t="shared" ref="J10:K10" si="1">+J11*J8</f>
        <v>144</v>
      </c>
      <c r="K10" s="55">
        <f t="shared" si="1"/>
        <v>80</v>
      </c>
      <c r="M10" s="65" t="s">
        <v>35</v>
      </c>
      <c r="N10" s="64"/>
      <c r="O10" s="64"/>
      <c r="P10" s="64"/>
    </row>
    <row r="11" spans="1:17" s="26" customFormat="1" x14ac:dyDescent="0.3">
      <c r="A11" s="36"/>
      <c r="B11" s="51" t="s">
        <v>24</v>
      </c>
      <c r="C11" s="37"/>
      <c r="D11" s="37"/>
      <c r="E11" s="37"/>
      <c r="F11" s="37"/>
      <c r="G11" s="37"/>
      <c r="H11" s="37"/>
      <c r="I11" s="56">
        <v>0.7</v>
      </c>
      <c r="J11" s="56">
        <f>+I11-10%</f>
        <v>0.6</v>
      </c>
      <c r="K11" s="56">
        <f t="shared" ref="K11" si="2">+J11-10%</f>
        <v>0.5</v>
      </c>
      <c r="M11" s="37"/>
      <c r="N11" s="37"/>
      <c r="O11" s="37"/>
      <c r="P11" s="37"/>
    </row>
    <row r="12" spans="1:17" s="27" customFormat="1" x14ac:dyDescent="0.3">
      <c r="B12" s="42" t="s">
        <v>12</v>
      </c>
      <c r="I12" s="54">
        <f>I13-I10</f>
        <v>-100</v>
      </c>
      <c r="J12" s="54">
        <f t="shared" ref="J12:K12" si="3">J13-J10</f>
        <v>-108</v>
      </c>
      <c r="K12" s="54">
        <f t="shared" si="3"/>
        <v>-64</v>
      </c>
      <c r="M12" s="65" t="s">
        <v>29</v>
      </c>
      <c r="N12" s="64"/>
      <c r="O12" s="64"/>
      <c r="P12" s="64"/>
    </row>
    <row r="13" spans="1:17" s="27" customFormat="1" x14ac:dyDescent="0.3">
      <c r="B13" s="35" t="s">
        <v>13</v>
      </c>
      <c r="C13" s="30"/>
      <c r="D13" s="30"/>
      <c r="E13" s="30"/>
      <c r="F13" s="30"/>
      <c r="G13" s="30"/>
      <c r="H13" s="30"/>
      <c r="I13" s="55">
        <f>+I14*I8</f>
        <v>40</v>
      </c>
      <c r="J13" s="55">
        <f t="shared" ref="J13" si="4">+J14*J8</f>
        <v>36</v>
      </c>
      <c r="K13" s="55">
        <f>+K14*K8</f>
        <v>16</v>
      </c>
      <c r="M13" s="65" t="s">
        <v>34</v>
      </c>
      <c r="N13" s="64"/>
      <c r="O13" s="64"/>
      <c r="P13" s="64"/>
    </row>
    <row r="14" spans="1:17" s="26" customFormat="1" x14ac:dyDescent="0.3">
      <c r="A14" s="36"/>
      <c r="B14" s="51" t="s">
        <v>25</v>
      </c>
      <c r="C14" s="37"/>
      <c r="D14" s="37"/>
      <c r="E14" s="37"/>
      <c r="F14" s="37"/>
      <c r="G14" s="37"/>
      <c r="H14" s="37"/>
      <c r="I14" s="56">
        <v>0.2</v>
      </c>
      <c r="J14" s="56">
        <v>0.15</v>
      </c>
      <c r="K14" s="56">
        <v>0.1</v>
      </c>
      <c r="M14" s="37"/>
      <c r="N14" s="37"/>
      <c r="O14" s="37"/>
      <c r="P14" s="37"/>
    </row>
    <row r="15" spans="1:17" s="27" customFormat="1" x14ac:dyDescent="0.3">
      <c r="B15" s="43" t="s">
        <v>14</v>
      </c>
      <c r="C15" s="41"/>
      <c r="D15" s="41"/>
      <c r="E15" s="41"/>
      <c r="F15" s="41"/>
      <c r="G15" s="41"/>
      <c r="H15" s="41"/>
      <c r="I15" s="57">
        <v>0</v>
      </c>
      <c r="J15" s="57">
        <f>+I15-5</f>
        <v>-5</v>
      </c>
      <c r="K15" s="57">
        <f t="shared" ref="K15" si="5">+J15-5</f>
        <v>-10</v>
      </c>
      <c r="M15" s="64"/>
      <c r="N15" s="64"/>
      <c r="O15" s="64"/>
      <c r="P15" s="64"/>
    </row>
    <row r="16" spans="1:17" s="27" customFormat="1" x14ac:dyDescent="0.3">
      <c r="B16" s="35" t="s">
        <v>15</v>
      </c>
      <c r="C16" s="30"/>
      <c r="D16" s="30"/>
      <c r="E16" s="30"/>
      <c r="F16" s="30"/>
      <c r="G16" s="30"/>
      <c r="H16" s="30"/>
      <c r="I16" s="55">
        <f>+SUM(I13,I15)</f>
        <v>40</v>
      </c>
      <c r="J16" s="55">
        <f t="shared" ref="J16:K16" si="6">+SUM(J13,J15)</f>
        <v>31</v>
      </c>
      <c r="K16" s="55">
        <f t="shared" si="6"/>
        <v>6</v>
      </c>
      <c r="M16" s="65" t="s">
        <v>32</v>
      </c>
      <c r="N16" s="64"/>
      <c r="O16" s="64"/>
      <c r="P16" s="64"/>
    </row>
    <row r="17" spans="1:16" x14ac:dyDescent="0.3">
      <c r="A17" s="10"/>
      <c r="B17" s="32" t="s">
        <v>2</v>
      </c>
      <c r="C17" s="10"/>
      <c r="D17" s="10"/>
      <c r="E17" s="10"/>
      <c r="F17" s="10"/>
      <c r="G17" s="45" t="s">
        <v>16</v>
      </c>
      <c r="H17" s="46">
        <v>0.3</v>
      </c>
      <c r="I17" s="58">
        <f>-$H$17*I16</f>
        <v>-12</v>
      </c>
      <c r="J17" s="58">
        <f t="shared" ref="J17:K17" si="7">-$H$17*J16</f>
        <v>-9.2999999999999989</v>
      </c>
      <c r="K17" s="58">
        <f t="shared" si="7"/>
        <v>-1.7999999999999998</v>
      </c>
      <c r="M17" s="44" t="s">
        <v>33</v>
      </c>
      <c r="N17" s="9"/>
      <c r="O17" s="9"/>
      <c r="P17" s="9"/>
    </row>
    <row r="18" spans="1:16" s="25" customFormat="1" x14ac:dyDescent="0.3">
      <c r="A18" s="10"/>
      <c r="B18" s="33" t="s">
        <v>17</v>
      </c>
      <c r="C18" s="24"/>
      <c r="D18" s="24"/>
      <c r="E18" s="24"/>
      <c r="F18" s="24"/>
      <c r="G18" s="24"/>
      <c r="H18" s="24"/>
      <c r="I18" s="59">
        <f>+SUM(I16,I17)</f>
        <v>28</v>
      </c>
      <c r="J18" s="59">
        <f t="shared" ref="J18:K18" si="8">+SUM(J16,J17)</f>
        <v>21.700000000000003</v>
      </c>
      <c r="K18" s="59">
        <f t="shared" si="8"/>
        <v>4.2</v>
      </c>
      <c r="M18" s="44" t="s">
        <v>30</v>
      </c>
      <c r="N18" s="9"/>
      <c r="O18" s="9"/>
      <c r="P18" s="9"/>
    </row>
    <row r="19" spans="1:16" s="26" customFormat="1" x14ac:dyDescent="0.3">
      <c r="A19" s="36"/>
      <c r="B19" s="51" t="s">
        <v>26</v>
      </c>
      <c r="C19" s="37"/>
      <c r="D19" s="37"/>
      <c r="E19" s="37"/>
      <c r="F19" s="37"/>
      <c r="G19" s="37"/>
      <c r="H19" s="37"/>
      <c r="I19" s="60">
        <f>+I18/I$8</f>
        <v>0.14000000000000001</v>
      </c>
      <c r="J19" s="60">
        <f t="shared" ref="J19" si="9">+J18/J$8</f>
        <v>9.0416666666666673E-2</v>
      </c>
      <c r="K19" s="60">
        <f t="shared" ref="K19" si="10">+K18/K$8</f>
        <v>2.6250000000000002E-2</v>
      </c>
      <c r="M19" s="37"/>
      <c r="N19" s="37"/>
      <c r="O19" s="37"/>
      <c r="P19" s="37"/>
    </row>
    <row r="20" spans="1:16" s="26" customFormat="1" x14ac:dyDescent="0.3">
      <c r="A20" s="36"/>
      <c r="B20" s="50"/>
      <c r="C20" s="37"/>
      <c r="D20" s="37"/>
      <c r="E20" s="37"/>
      <c r="F20" s="37"/>
      <c r="G20" s="37"/>
      <c r="H20" s="37"/>
      <c r="I20" s="60"/>
      <c r="J20" s="60"/>
      <c r="K20" s="60"/>
      <c r="M20" s="37"/>
      <c r="N20" s="37"/>
      <c r="O20" s="37"/>
      <c r="P20" s="37"/>
    </row>
    <row r="21" spans="1:16" s="26" customFormat="1" x14ac:dyDescent="0.3">
      <c r="B21" s="34" t="s">
        <v>5</v>
      </c>
      <c r="I21" s="60"/>
      <c r="J21" s="60"/>
      <c r="K21" s="60"/>
      <c r="M21" s="37"/>
      <c r="N21" s="37"/>
      <c r="O21" s="37"/>
      <c r="P21" s="37"/>
    </row>
    <row r="22" spans="1:16" x14ac:dyDescent="0.3">
      <c r="A22" s="10"/>
      <c r="B22" s="32" t="s">
        <v>17</v>
      </c>
      <c r="C22" s="10"/>
      <c r="D22" s="10"/>
      <c r="E22" s="10"/>
      <c r="F22" s="10"/>
      <c r="G22" s="10"/>
      <c r="H22" s="10"/>
      <c r="I22" s="61">
        <f>+I18</f>
        <v>28</v>
      </c>
      <c r="J22" s="61">
        <f t="shared" ref="J22:K22" si="11">+J18</f>
        <v>21.700000000000003</v>
      </c>
      <c r="K22" s="61">
        <f t="shared" si="11"/>
        <v>4.2</v>
      </c>
      <c r="M22" s="9"/>
      <c r="N22" s="9"/>
      <c r="O22" s="9"/>
      <c r="P22" s="9"/>
    </row>
    <row r="23" spans="1:16" x14ac:dyDescent="0.3">
      <c r="A23" s="10"/>
      <c r="B23" s="32" t="s">
        <v>31</v>
      </c>
      <c r="C23" s="10"/>
      <c r="D23" s="10"/>
      <c r="E23" s="10"/>
      <c r="F23" s="10"/>
      <c r="G23" s="45" t="s">
        <v>22</v>
      </c>
      <c r="H23" s="29">
        <v>0.02</v>
      </c>
      <c r="I23" s="54">
        <f>+$H$23*I8</f>
        <v>4</v>
      </c>
      <c r="J23" s="54">
        <f>+$H$23*J8</f>
        <v>4.8</v>
      </c>
      <c r="K23" s="54">
        <f>+$H$23*K8</f>
        <v>3.2</v>
      </c>
      <c r="M23" s="44" t="s">
        <v>38</v>
      </c>
      <c r="N23" s="9"/>
      <c r="O23" s="9"/>
      <c r="P23" s="9"/>
    </row>
    <row r="24" spans="1:16" x14ac:dyDescent="0.3">
      <c r="A24" s="10"/>
      <c r="B24" s="32" t="s">
        <v>23</v>
      </c>
      <c r="C24" s="10"/>
      <c r="D24" s="10"/>
      <c r="E24" s="10"/>
      <c r="F24" s="10"/>
      <c r="G24" s="10"/>
      <c r="H24" s="10"/>
      <c r="I24" s="57">
        <v>-5</v>
      </c>
      <c r="J24" s="57">
        <f>+I24+20</f>
        <v>15</v>
      </c>
      <c r="K24" s="57">
        <f>+I24-20</f>
        <v>-25</v>
      </c>
      <c r="M24" s="9"/>
      <c r="N24" s="9"/>
      <c r="O24" s="9"/>
      <c r="P24" s="9"/>
    </row>
    <row r="25" spans="1:16" s="28" customFormat="1" x14ac:dyDescent="0.3">
      <c r="A25" s="27"/>
      <c r="B25" s="35" t="s">
        <v>19</v>
      </c>
      <c r="C25" s="30"/>
      <c r="D25" s="30"/>
      <c r="E25" s="30"/>
      <c r="F25" s="30"/>
      <c r="G25" s="30"/>
      <c r="H25" s="30"/>
      <c r="I25" s="55">
        <f>+SUM(I22,I23,I24)</f>
        <v>27</v>
      </c>
      <c r="J25" s="55">
        <f t="shared" ref="J25:K25" si="12">+SUM(J22,J23,J24)</f>
        <v>41.5</v>
      </c>
      <c r="K25" s="55">
        <f t="shared" si="12"/>
        <v>-17.600000000000001</v>
      </c>
      <c r="M25" s="65" t="s">
        <v>36</v>
      </c>
      <c r="N25" s="64"/>
      <c r="O25" s="64"/>
      <c r="P25" s="64"/>
    </row>
    <row r="26" spans="1:16" x14ac:dyDescent="0.3">
      <c r="A26" s="10"/>
      <c r="B26" s="17" t="s">
        <v>20</v>
      </c>
      <c r="C26" s="23"/>
      <c r="D26" s="23"/>
      <c r="E26" s="23"/>
      <c r="F26" s="23"/>
      <c r="G26" s="23"/>
      <c r="H26" s="23"/>
      <c r="I26" s="57">
        <f>-I23</f>
        <v>-4</v>
      </c>
      <c r="J26" s="57">
        <f>+I26-4</f>
        <v>-8</v>
      </c>
      <c r="K26" s="57">
        <f t="shared" ref="K26" si="13">+J26-4</f>
        <v>-12</v>
      </c>
      <c r="M26" s="9"/>
      <c r="N26" s="9"/>
      <c r="O26" s="9"/>
      <c r="P26" s="9"/>
    </row>
    <row r="27" spans="1:16" s="28" customFormat="1" x14ac:dyDescent="0.3">
      <c r="A27" s="27"/>
      <c r="B27" s="47" t="s">
        <v>21</v>
      </c>
      <c r="C27" s="48"/>
      <c r="D27" s="48"/>
      <c r="E27" s="48"/>
      <c r="F27" s="48"/>
      <c r="G27" s="48"/>
      <c r="H27" s="48"/>
      <c r="I27" s="62">
        <f>+SUM(I25,I26)</f>
        <v>23</v>
      </c>
      <c r="J27" s="62">
        <f t="shared" ref="J27:K27" si="14">+SUM(J25,J26)</f>
        <v>33.5</v>
      </c>
      <c r="K27" s="63">
        <f t="shared" si="14"/>
        <v>-29.6</v>
      </c>
      <c r="M27" s="65" t="s">
        <v>37</v>
      </c>
      <c r="N27" s="64"/>
      <c r="O27" s="64"/>
      <c r="P27" s="64"/>
    </row>
    <row r="28" spans="1:16" s="26" customFormat="1" x14ac:dyDescent="0.3">
      <c r="A28" s="36"/>
      <c r="B28" s="51" t="s">
        <v>22</v>
      </c>
      <c r="C28" s="37"/>
      <c r="D28" s="37"/>
      <c r="E28" s="37"/>
      <c r="F28" s="37"/>
      <c r="G28" s="37"/>
      <c r="H28" s="37"/>
      <c r="I28" s="60">
        <f>+I27/I$8</f>
        <v>0.115</v>
      </c>
      <c r="J28" s="60">
        <f t="shared" ref="J28:K28" si="15">+J27/J$8</f>
        <v>0.13958333333333334</v>
      </c>
      <c r="K28" s="60">
        <f t="shared" si="15"/>
        <v>-0.185</v>
      </c>
      <c r="M28" s="37"/>
      <c r="N28" s="37"/>
      <c r="O28" s="37"/>
      <c r="P28" s="37"/>
    </row>
    <row r="29" spans="1:16" x14ac:dyDescent="0.3">
      <c r="M29" s="9"/>
      <c r="N29" s="9"/>
      <c r="O29" s="9"/>
      <c r="P29" s="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Cover</vt:lpstr>
      <vt:lpstr>Cash Flow Drivers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2021-09-28T01:40:57Z</dcterms:created>
  <dcterms:modified xsi:type="dcterms:W3CDTF">2021-11-06T11:38:19Z</dcterms:modified>
</cp:coreProperties>
</file>