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2988F245-A36B-4A4C-B239-4A809CC39D0C}" xr6:coauthVersionLast="47" xr6:coauthVersionMax="47" xr10:uidLastSave="{00000000-0000-0000-0000-000000000000}"/>
  <bookViews>
    <workbookView xWindow="-110" yWindow="-110" windowWidth="38620" windowHeight="21100" xr2:uid="{CE49C40F-6613-4944-9B5E-8A7BB28FA755}"/>
  </bookViews>
  <sheets>
    <sheet name="Cover" sheetId="2" r:id="rId1"/>
    <sheet name="Dividend Discount Model" sheetId="1" r:id="rId2"/>
  </sheets>
  <calcPr calcId="191029"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G12" i="1" l="1"/>
  <c r="G13" i="1"/>
  <c r="G14" i="1" l="1"/>
  <c r="H12" i="1"/>
  <c r="I12" i="1" l="1"/>
  <c r="H13" i="1"/>
  <c r="H14" i="1" s="1"/>
  <c r="J12" i="1" l="1"/>
  <c r="I13" i="1"/>
  <c r="I14" i="1" s="1"/>
  <c r="B5" i="2"/>
  <c r="K12" i="1" l="1"/>
  <c r="J13" i="1"/>
  <c r="J14" i="1" s="1"/>
  <c r="L12" i="1" l="1"/>
  <c r="K13" i="1"/>
  <c r="K14" i="1" s="1"/>
  <c r="F18" i="1" l="1"/>
  <c r="F19" i="1" s="1"/>
  <c r="L13" i="1"/>
  <c r="L14" i="1" s="1"/>
  <c r="F17" i="1" s="1"/>
  <c r="F21" i="1" l="1"/>
</calcChain>
</file>

<file path=xl/sharedStrings.xml><?xml version="1.0" encoding="utf-8"?>
<sst xmlns="http://schemas.openxmlformats.org/spreadsheetml/2006/main" count="26" uniqueCount="24">
  <si>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</si>
  <si>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Dividends Per Share (DPS)</t>
  </si>
  <si>
    <t>Dividends Per Share (DPS) – Current Period</t>
  </si>
  <si>
    <t>Value Per Share ($)</t>
  </si>
  <si>
    <t>Share Price Calculation</t>
  </si>
  <si>
    <t>Dividend Discount Model (DDM)</t>
  </si>
  <si>
    <t>Stage 1</t>
  </si>
  <si>
    <t>Stage 2</t>
  </si>
  <si>
    <t>($ in millions, except per share data)</t>
  </si>
  <si>
    <t>Present Value (PV) of Dividend</t>
  </si>
  <si>
    <t>0</t>
  </si>
  <si>
    <t>1</t>
  </si>
  <si>
    <t>2</t>
  </si>
  <si>
    <t>3</t>
  </si>
  <si>
    <t>4</t>
  </si>
  <si>
    <t>5</t>
  </si>
  <si>
    <t>Year 5 Dividend × (1 + Stage 2 Growth Rate)</t>
  </si>
  <si>
    <t>Cost of Equity (Ke)</t>
  </si>
  <si>
    <t>Dividend Growth Rate (g):</t>
  </si>
  <si>
    <t>PV of Sum of Stage 1 Dividends</t>
  </si>
  <si>
    <t>Stage 2 Terminal Value</t>
  </si>
  <si>
    <t>PV of Stage 2 Terminal Value</t>
  </si>
  <si>
    <t>Two-Stage Model Assumptions</t>
  </si>
  <si>
    <t>Stage 1 Dividends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</si>
</sst>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numFmt numFmtId="165" formatCode="0.0%_);\(0.0%\)_);&quot;--&quot;_);@_)"/>
    <numFmt numFmtId="166" formatCode="&quot;$&quot;#,##0_);\(&quot;$&quot;#,##0\);\-\-_);@_)"/>
    <numFmt numFmtId="167" formatCode="#,##0_);\(#,##0\);\-\-_);@_)"/>
    <numFmt numFmtId="168" formatCode="&quot;$&quot;#,##0.00_);\(&quot;$&quot;#,##0.00\);\-\-_);@_)"/>
    <numFmt numFmtId="169" formatCode="&quot;Year&quot;\ @_)"/>
  </numFmts>
  <fonts count="16"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b/>
      <sz val="11"/>
      <color rgb="FFC00000"/>
      <name val="Calibri"/>
      <family val="2"/>
      <scheme val="minor"/>
    </font>
    <font>
      <sz val="10"/>
      <color rgb="FF0000FF"/>
      <name val="Calibri"/>
      <family val="2"/>
      <scheme val="minor"/>
    </font>
    <font>
      <b/>
      <u val="singleAccounting"/>
      <sz val="10"/>
      <color theme="1"/>
      <name val="Calibri"/>
      <family val="2"/>
      <scheme val="minor"/>
    </font>
    <font>
      <b/>
      <sz val="12"/>
      <name val="Calibri"/>
      <family val="2"/>
      <scheme val="minor"/>
    </font>
    <font>
      <b/>
      <sz val="12"/>
      <color theme="1"/>
      <name val="Calibri"/>
      <family val="2"/>
      <scheme val="minor"/>
    </font>
    <font>
      <b/>
      <sz val="10"/>
      <name val="Calibri"/>
      <family val="2"/>
      <scheme val="minor"/>
    </font>
    <font>
      <b/>
      <sz val="11"/>
      <name val="Calibri"/>
      <family val="2"/>
      <scheme val="minor"/>
    </font>
    <font>
      <b/>
      <i/>
      <u/>
      <sz val="10"/>
      <name val="Calibri"/>
      <family val="2"/>
      <scheme val="minor"/>
    </font>
    <font>
      <b/>
      <i/>
      <u/>
      <sz val="10"/>
      <color theme="1"/>
      <name val="Calibri"/>
      <family val="2"/>
      <scheme val="minor"/>
    </font>
    <font>
      <b/>
      <u val="singleAccounting"/>
      <sz val="1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79998168889431442"/>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0" fillId="0" borderId="2" xfId="0" applyBorder="1"/>
    <xf numFmtId="0" fontId="5" fillId="0" borderId="2" xfId="0" applyFont="1" applyBorder="1"/>
    <xf numFmtId="164" fontId="3" fillId="0" borderId="0" xfId="0" applyNumberFormat="1" applyFont="1"/>
    <xf numFmtId="164" fontId="2" fillId="2" borderId="0" xfId="0" quotePrefix="1" applyNumberFormat="1" applyFont="1" applyFill="1"/>
    <xf numFmtId="0" fontId="10" fillId="0" borderId="2" xfId="0" applyFont="1" applyBorder="1"/>
    <xf numFmtId="164" fontId="9" fillId="0" borderId="0" xfId="0" quotePrefix="1" applyNumberFormat="1" applyFont="1" applyFill="1" applyBorder="1"/>
    <xf numFmtId="164" fontId="3" fillId="0" borderId="1" xfId="0" quotePrefix="1" applyNumberFormat="1" applyFont="1" applyBorder="1"/>
    <xf numFmtId="167" fontId="3" fillId="0" borderId="0" xfId="0" applyNumberFormat="1" applyFont="1"/>
    <xf numFmtId="167" fontId="1" fillId="0" borderId="0" xfId="0" applyNumberFormat="1" applyFont="1"/>
    <xf numFmtId="167" fontId="4" fillId="0" borderId="0" xfId="0" applyNumberFormat="1" applyFont="1"/>
    <xf numFmtId="167" fontId="3" fillId="0" borderId="0" xfId="0" applyNumberFormat="1" applyFont="1" applyAlignment="1"/>
    <xf numFmtId="164" fontId="1" fillId="0" borderId="0" xfId="0" quotePrefix="1" applyNumberFormat="1" applyFont="1" applyBorder="1" applyAlignment="1">
      <alignment horizontal="left"/>
    </xf>
    <xf numFmtId="167" fontId="1" fillId="0" borderId="0" xfId="0" applyNumberFormat="1" applyFont="1" applyFill="1" applyBorder="1"/>
    <xf numFmtId="166" fontId="7" fillId="0" borderId="0" xfId="0" applyNumberFormat="1" applyFont="1" applyFill="1" applyBorder="1" applyAlignment="1">
      <alignment horizontal="right"/>
    </xf>
    <xf numFmtId="167" fontId="1" fillId="0" borderId="0" xfId="0" applyNumberFormat="1" applyFont="1" applyFill="1" applyBorder="1" applyAlignment="1">
      <alignment horizontal="right"/>
    </xf>
    <xf numFmtId="167" fontId="3" fillId="0" borderId="0" xfId="0" applyNumberFormat="1" applyFont="1" applyAlignment="1">
      <alignment horizontal="right"/>
    </xf>
    <xf numFmtId="167" fontId="11" fillId="0" borderId="0" xfId="0" applyNumberFormat="1" applyFont="1" applyFill="1" applyBorder="1" applyAlignment="1">
      <alignment horizontal="right"/>
    </xf>
    <xf numFmtId="167" fontId="3" fillId="0" borderId="0" xfId="0" quotePrefix="1" applyNumberFormat="1" applyFont="1" applyBorder="1"/>
    <xf numFmtId="167" fontId="3" fillId="0" borderId="0" xfId="0" applyNumberFormat="1" applyFont="1" applyBorder="1"/>
    <xf numFmtId="167" fontId="11" fillId="0" borderId="0" xfId="0" applyNumberFormat="1" applyFont="1" applyFill="1" applyBorder="1"/>
    <xf numFmtId="167" fontId="1" fillId="0" borderId="0" xfId="0" quotePrefix="1" applyNumberFormat="1" applyFont="1" applyBorder="1" applyAlignment="1">
      <alignment horizontal="right"/>
    </xf>
    <xf numFmtId="164" fontId="1" fillId="0" borderId="0" xfId="0" quotePrefix="1" applyNumberFormat="1" applyFont="1" applyFill="1" applyBorder="1" applyAlignment="1">
      <alignment horizontal="left"/>
    </xf>
    <xf numFmtId="165" fontId="7" fillId="0" borderId="0" xfId="0" applyNumberFormat="1" applyFont="1" applyFill="1" applyBorder="1" applyAlignment="1">
      <alignment horizontal="right"/>
    </xf>
    <xf numFmtId="167" fontId="3" fillId="0" borderId="0" xfId="0" quotePrefix="1" applyNumberFormat="1" applyFont="1" applyBorder="1" applyAlignment="1"/>
    <xf numFmtId="167" fontId="1" fillId="0" borderId="0" xfId="0" quotePrefix="1" applyNumberFormat="1" applyFont="1" applyBorder="1" applyAlignment="1"/>
    <xf numFmtId="164" fontId="3" fillId="0" borderId="0" xfId="0" applyNumberFormat="1" applyFont="1" applyAlignment="1">
      <alignment horizontal="left"/>
    </xf>
    <xf numFmtId="164" fontId="3" fillId="0" borderId="1" xfId="0" quotePrefix="1" applyNumberFormat="1" applyFont="1" applyBorder="1" applyAlignment="1">
      <alignment horizontal="left"/>
    </xf>
    <xf numFmtId="164" fontId="2" fillId="2" borderId="0" xfId="0" quotePrefix="1" applyNumberFormat="1" applyFont="1" applyFill="1" applyAlignment="1">
      <alignment horizontal="left"/>
    </xf>
    <xf numFmtId="167" fontId="3" fillId="0" borderId="0" xfId="0" applyNumberFormat="1" applyFont="1" applyAlignment="1">
      <alignment horizontal="left"/>
    </xf>
    <xf numFmtId="164" fontId="3" fillId="0" borderId="0" xfId="0" quotePrefix="1" applyNumberFormat="1" applyFont="1" applyBorder="1" applyAlignment="1">
      <alignment horizontal="left"/>
    </xf>
    <xf numFmtId="164" fontId="13" fillId="0" borderId="0" xfId="0" quotePrefix="1" applyNumberFormat="1" applyFont="1" applyFill="1" applyBorder="1" applyAlignment="1">
      <alignment horizontal="left"/>
    </xf>
    <xf numFmtId="167" fontId="3" fillId="0" borderId="0" xfId="0" quotePrefix="1" applyNumberFormat="1" applyFont="1" applyFill="1" applyBorder="1"/>
    <xf numFmtId="167" fontId="12" fillId="0" borderId="0" xfId="0" quotePrefix="1" applyNumberFormat="1" applyFont="1" applyFill="1" applyBorder="1" applyAlignment="1"/>
    <xf numFmtId="167" fontId="9" fillId="0" borderId="0" xfId="0" quotePrefix="1" applyNumberFormat="1" applyFont="1" applyFill="1" applyBorder="1"/>
    <xf numFmtId="167" fontId="3" fillId="0" borderId="1" xfId="0" quotePrefix="1" applyNumberFormat="1" applyFont="1" applyBorder="1" applyAlignment="1"/>
    <xf numFmtId="167" fontId="3" fillId="0" borderId="1" xfId="0" quotePrefix="1" applyNumberFormat="1" applyFont="1" applyBorder="1"/>
    <xf numFmtId="167" fontId="2" fillId="2" borderId="0" xfId="0" quotePrefix="1" applyNumberFormat="1" applyFont="1" applyFill="1" applyAlignment="1"/>
    <xf numFmtId="167" fontId="2" fillId="2" borderId="0" xfId="0" quotePrefix="1" applyNumberFormat="1" applyFont="1" applyFill="1"/>
    <xf numFmtId="168" fontId="7" fillId="0" borderId="0" xfId="0" quotePrefix="1" applyNumberFormat="1" applyFont="1" applyBorder="1" applyAlignment="1">
      <alignment horizontal="right"/>
    </xf>
    <xf numFmtId="168" fontId="1" fillId="0" borderId="0" xfId="0" quotePrefix="1" applyNumberFormat="1" applyFont="1" applyBorder="1" applyAlignment="1"/>
    <xf numFmtId="165" fontId="1" fillId="0" borderId="0" xfId="0" quotePrefix="1" applyNumberFormat="1" applyFont="1" applyBorder="1" applyAlignment="1"/>
    <xf numFmtId="167" fontId="3" fillId="0" borderId="0" xfId="0" applyNumberFormat="1" applyFont="1" applyBorder="1" applyAlignment="1">
      <alignment horizontal="right"/>
    </xf>
    <xf numFmtId="0" fontId="0" fillId="0" borderId="0" xfId="0" applyAlignment="1">
      <alignment horizontal="left" wrapText="1"/>
    </xf>
    <xf numFmtId="164" fontId="11" fillId="0" borderId="0" xfId="0" quotePrefix="1" applyNumberFormat="1" applyFont="1" applyFill="1" applyBorder="1" applyAlignment="1">
      <alignment horizontal="left"/>
    </xf>
    <xf numFmtId="167" fontId="3" fillId="0" borderId="0" xfId="0" quotePrefix="1" applyNumberFormat="1" applyFont="1" applyAlignment="1">
      <alignment horizontal="left"/>
    </xf>
    <xf numFmtId="164" fontId="9" fillId="0" borderId="0" xfId="0" quotePrefix="1" applyNumberFormat="1" applyFont="1" applyFill="1" applyBorder="1" applyAlignment="1">
      <alignment horizontal="left"/>
    </xf>
    <xf numFmtId="169" fontId="8" fillId="0" borderId="0" xfId="0" quotePrefix="1" applyNumberFormat="1" applyFont="1" applyBorder="1" applyAlignment="1">
      <alignment horizontal="center"/>
    </xf>
    <xf numFmtId="167" fontId="4" fillId="3" borderId="0" xfId="0" quotePrefix="1" applyNumberFormat="1" applyFont="1" applyFill="1" applyBorder="1" applyAlignment="1">
      <alignment horizontal="centerContinuous"/>
    </xf>
    <xf numFmtId="167" fontId="1" fillId="0" borderId="0" xfId="0" applyNumberFormat="1" applyFont="1" applyBorder="1"/>
    <xf numFmtId="167" fontId="4" fillId="0" borderId="0" xfId="0" applyNumberFormat="1" applyFont="1" applyBorder="1"/>
    <xf numFmtId="168" fontId="3" fillId="0" borderId="0" xfId="0" applyNumberFormat="1" applyFont="1" applyAlignment="1">
      <alignment horizontal="right"/>
    </xf>
    <xf numFmtId="167" fontId="4" fillId="4" borderId="4" xfId="0" applyNumberFormat="1" applyFont="1" applyFill="1" applyBorder="1" applyAlignment="1"/>
    <xf numFmtId="169" fontId="8" fillId="0" borderId="1" xfId="0" quotePrefix="1" applyNumberFormat="1" applyFont="1" applyBorder="1" applyAlignment="1">
      <alignment horizontal="center"/>
    </xf>
    <xf numFmtId="168" fontId="4" fillId="4" borderId="5" xfId="0" applyNumberFormat="1" applyFont="1" applyFill="1" applyBorder="1" applyAlignment="1">
      <alignment horizontal="right"/>
    </xf>
    <xf numFmtId="167" fontId="11" fillId="0" borderId="0" xfId="0" quotePrefix="1" applyNumberFormat="1" applyFont="1" applyFill="1" applyBorder="1" applyAlignment="1"/>
    <xf numFmtId="167" fontId="11" fillId="0" borderId="0" xfId="0" quotePrefix="1" applyNumberFormat="1" applyFont="1" applyFill="1" applyBorder="1" applyAlignment="1">
      <alignment horizontal="right"/>
    </xf>
    <xf numFmtId="168" fontId="11" fillId="0" borderId="0" xfId="0" quotePrefix="1" applyNumberFormat="1" applyFont="1" applyFill="1" applyBorder="1" applyAlignment="1"/>
    <xf numFmtId="164" fontId="11" fillId="0" borderId="1" xfId="0" quotePrefix="1" applyNumberFormat="1" applyFont="1" applyFill="1" applyBorder="1" applyAlignment="1">
      <alignment horizontal="left"/>
    </xf>
    <xf numFmtId="167" fontId="11" fillId="0" borderId="1" xfId="0" quotePrefix="1" applyNumberFormat="1" applyFont="1" applyFill="1" applyBorder="1" applyAlignment="1"/>
    <xf numFmtId="167" fontId="11" fillId="0" borderId="1" xfId="0" quotePrefix="1" applyNumberFormat="1" applyFont="1" applyFill="1" applyBorder="1" applyAlignment="1">
      <alignment horizontal="right"/>
    </xf>
    <xf numFmtId="168" fontId="11" fillId="0" borderId="1" xfId="0" quotePrefix="1" applyNumberFormat="1" applyFont="1" applyFill="1" applyBorder="1" applyAlignment="1"/>
    <xf numFmtId="167" fontId="4" fillId="4" borderId="3" xfId="0" quotePrefix="1" applyNumberFormat="1" applyFont="1" applyFill="1" applyBorder="1" applyAlignment="1">
      <alignment horizontal="left"/>
    </xf>
    <xf numFmtId="167" fontId="15" fillId="0" borderId="0" xfId="0" applyNumberFormat="1" applyFont="1" applyAlignment="1">
      <alignment horizontal="center"/>
    </xf>
    <xf numFmtId="167" fontId="14" fillId="0" borderId="0" xfId="0" quotePrefix="1" applyNumberFormat="1" applyFont="1" applyAlignment="1">
      <alignment horizontal="left"/>
    </xf>
    <xf numFmtId="167" fontId="3" fillId="3" borderId="0" xfId="0" applyNumberFormat="1" applyFont="1" applyFill="1" applyBorder="1" applyAlignment="1">
      <alignment horizontal="centerContinuous"/>
    </xf>
    <xf numFmtId="167" fontId="11" fillId="0" borderId="0" xfId="0" quotePrefix="1" applyNumberFormat="1" applyFont="1" applyAlignment="1">
      <alignment horizontal="left"/>
    </xf>
    <xf numFmtId="166" fontId="11" fillId="0" borderId="0"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51855</xdr:colOff>
      <xdr:row>2</xdr:row>
      <xdr:rowOff>41717</xdr:rowOff>
    </xdr:from>
    <xdr:ext cx="1828800" cy="24529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938" y="369800"/>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3"/>
  <cols>
    <col min="1" max="1" width="3.19921875" customWidth="1"/>
  </cols>
  <sheetData>
    <row r="5" spans="2:13" ht="15.5" x14ac:dyDescent="0.35">
      <c r="B5" s="5" t="str">
        <f>+TEXT('Dividend Discount Model'!B2,"@")&amp; " Template"</f>
        <v>Dividend Discount Model (DDM) Template</v>
      </c>
      <c r="C5" s="1"/>
      <c r="D5" s="1"/>
      <c r="E5" s="2"/>
      <c r="F5" s="2"/>
      <c r="G5" s="2"/>
      <c r="H5" s="2"/>
      <c r="I5" s="2"/>
      <c r="J5" s="2"/>
      <c r="K5" s="2"/>
      <c r="L5" s="2"/>
      <c r="M5" s="2"/>
    </row>
    <row r="7" spans="2:13" x14ac:dyDescent="0.3">
      <c r="B7" s="43" t="s">
        <v>0</v>
      </c>
      <c r="C7" s="43"/>
      <c r="D7" s="43"/>
      <c r="E7" s="43"/>
      <c r="F7" s="43"/>
      <c r="G7" s="43"/>
      <c r="H7" s="43"/>
      <c r="I7" s="43"/>
      <c r="J7" s="43"/>
      <c r="K7" s="43"/>
      <c r="L7" s="43"/>
      <c r="M7" s="43"/>
    </row>
    <row r="8" spans="2:13" x14ac:dyDescent="0.3">
      <c r="B8" s="43"/>
      <c r="C8" s="43"/>
      <c r="D8" s="43"/>
      <c r="E8" s="43"/>
      <c r="F8" s="43"/>
      <c r="G8" s="43"/>
      <c r="H8" s="43"/>
      <c r="I8" s="43"/>
      <c r="J8" s="43"/>
      <c r="K8" s="43"/>
      <c r="L8" s="43"/>
      <c r="M8" s="43"/>
    </row>
    <row r="9" spans="2:13" x14ac:dyDescent="0.3">
      <c r="B9" s="43"/>
      <c r="C9" s="43"/>
      <c r="D9" s="43"/>
      <c r="E9" s="43"/>
      <c r="F9" s="43"/>
      <c r="G9" s="43"/>
      <c r="H9" s="43"/>
      <c r="I9" s="43"/>
      <c r="J9" s="43"/>
      <c r="K9" s="43"/>
      <c r="L9" s="43"/>
      <c r="M9" s="43"/>
    </row>
    <row r="10" spans="2:13" x14ac:dyDescent="0.3">
      <c r="B10" s="43"/>
      <c r="C10" s="43"/>
      <c r="D10" s="43"/>
      <c r="E10" s="43"/>
      <c r="F10" s="43"/>
      <c r="G10" s="43"/>
      <c r="H10" s="43"/>
      <c r="I10" s="43"/>
      <c r="J10" s="43"/>
      <c r="K10" s="43"/>
      <c r="L10" s="43"/>
      <c r="M10" s="43"/>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A1:M21"/>
  <sheetViews>
    <sheetView showGridLines="0" zoomScale="120" zoomScaleNormal="120" workbookViewId="0"/>
  </sheetViews>
  <sheetFormatPr defaultColWidth="9.09765625" defaultRowHeight="13" x14ac:dyDescent="0.3"/>
  <cols>
    <col min="1" max="1" width="1.796875" style="8" bestFit="1" customWidth="1"/>
    <col min="2" max="2" width="10.69921875" style="29" customWidth="1"/>
    <col min="3" max="5" width="10.69921875" style="11" customWidth="1"/>
    <col min="6" max="12" width="10.69921875" style="16" customWidth="1"/>
    <col min="13" max="13" width="9.09765625" style="42"/>
    <col min="14" max="16384" width="9.09765625" style="16"/>
  </cols>
  <sheetData>
    <row r="1" spans="1:13" s="8" customFormat="1" x14ac:dyDescent="0.3">
      <c r="A1" s="19"/>
      <c r="B1" s="26"/>
      <c r="C1" s="11"/>
      <c r="D1" s="11"/>
      <c r="E1" s="11"/>
      <c r="H1" s="3"/>
      <c r="I1" s="3"/>
      <c r="J1" s="3"/>
      <c r="K1" s="3"/>
      <c r="M1" s="19"/>
    </row>
    <row r="2" spans="1:13" s="9" customFormat="1" ht="15.5" x14ac:dyDescent="0.35">
      <c r="B2" s="46" t="s">
        <v>5</v>
      </c>
      <c r="C2" s="33"/>
      <c r="D2" s="33"/>
      <c r="E2" s="33"/>
      <c r="F2" s="34"/>
      <c r="G2" s="34"/>
      <c r="H2" s="6"/>
      <c r="I2" s="6"/>
      <c r="J2" s="6"/>
      <c r="K2" s="6"/>
      <c r="L2" s="6"/>
      <c r="M2" s="49"/>
    </row>
    <row r="3" spans="1:13" s="8" customFormat="1" x14ac:dyDescent="0.3">
      <c r="B3" s="27" t="s">
        <v>8</v>
      </c>
      <c r="C3" s="35"/>
      <c r="D3" s="35"/>
      <c r="E3" s="35"/>
      <c r="F3" s="36"/>
      <c r="G3" s="36"/>
      <c r="H3" s="7"/>
      <c r="I3" s="7"/>
      <c r="J3" s="7"/>
      <c r="K3" s="7"/>
      <c r="L3" s="7"/>
      <c r="M3" s="19"/>
    </row>
    <row r="4" spans="1:13" s="8" customFormat="1" x14ac:dyDescent="0.3">
      <c r="B4" s="30"/>
      <c r="C4" s="24"/>
      <c r="D4" s="24"/>
      <c r="E4" s="24"/>
      <c r="F4" s="18"/>
      <c r="G4" s="18"/>
      <c r="H4" s="18"/>
      <c r="I4" s="18"/>
      <c r="J4" s="18"/>
      <c r="K4" s="18"/>
      <c r="L4" s="18"/>
      <c r="M4" s="19"/>
    </row>
    <row r="5" spans="1:13" s="10" customFormat="1" x14ac:dyDescent="0.3">
      <c r="B5" s="28" t="s">
        <v>22</v>
      </c>
      <c r="C5" s="37"/>
      <c r="D5" s="37"/>
      <c r="E5" s="37"/>
      <c r="F5" s="38"/>
      <c r="G5" s="38"/>
      <c r="H5" s="4"/>
      <c r="I5" s="4"/>
      <c r="J5" s="4"/>
      <c r="K5" s="4"/>
      <c r="L5" s="4"/>
      <c r="M5" s="50"/>
    </row>
    <row r="6" spans="1:13" s="42" customFormat="1" x14ac:dyDescent="0.3">
      <c r="A6" s="19"/>
      <c r="B6" s="12" t="s">
        <v>2</v>
      </c>
      <c r="C6" s="25"/>
      <c r="D6" s="25"/>
      <c r="E6" s="21"/>
      <c r="F6" s="39">
        <v>2</v>
      </c>
      <c r="I6" s="14"/>
    </row>
    <row r="7" spans="1:13" s="15" customFormat="1" x14ac:dyDescent="0.3">
      <c r="A7" s="13"/>
      <c r="B7" s="22" t="s">
        <v>17</v>
      </c>
      <c r="F7" s="23">
        <v>0.06</v>
      </c>
      <c r="I7" s="14"/>
    </row>
    <row r="8" spans="1:13" s="17" customFormat="1" ht="14.5" x14ac:dyDescent="0.45">
      <c r="A8" s="20"/>
      <c r="B8" s="66"/>
      <c r="E8" s="63" t="s">
        <v>6</v>
      </c>
      <c r="F8" s="63" t="s">
        <v>7</v>
      </c>
      <c r="I8" s="67"/>
    </row>
    <row r="9" spans="1:13" s="15" customFormat="1" x14ac:dyDescent="0.3">
      <c r="A9" s="13"/>
      <c r="B9" s="32" t="s">
        <v>18</v>
      </c>
      <c r="E9" s="23">
        <v>0.05</v>
      </c>
      <c r="F9" s="23">
        <v>0.03</v>
      </c>
      <c r="J9" s="14"/>
      <c r="K9" s="14"/>
    </row>
    <row r="10" spans="1:13" x14ac:dyDescent="0.3">
      <c r="H10" s="48" t="s">
        <v>6</v>
      </c>
      <c r="I10" s="65"/>
      <c r="J10" s="65"/>
      <c r="K10" s="65"/>
      <c r="L10" s="65"/>
    </row>
    <row r="11" spans="1:13" s="17" customFormat="1" ht="14.5" x14ac:dyDescent="0.45">
      <c r="A11" s="20"/>
      <c r="B11" s="31" t="s">
        <v>23</v>
      </c>
      <c r="G11" s="47" t="s">
        <v>10</v>
      </c>
      <c r="H11" s="53" t="s">
        <v>11</v>
      </c>
      <c r="I11" s="53" t="s">
        <v>12</v>
      </c>
      <c r="J11" s="53" t="s">
        <v>13</v>
      </c>
      <c r="K11" s="53" t="s">
        <v>14</v>
      </c>
      <c r="L11" s="53" t="s">
        <v>15</v>
      </c>
    </row>
    <row r="12" spans="1:13" s="15" customFormat="1" x14ac:dyDescent="0.3">
      <c r="A12" s="13"/>
      <c r="B12" s="12" t="s">
        <v>1</v>
      </c>
      <c r="C12" s="25"/>
      <c r="D12" s="25"/>
      <c r="E12" s="25"/>
      <c r="F12" s="21"/>
      <c r="G12" s="40">
        <f>+F6</f>
        <v>2</v>
      </c>
      <c r="H12" s="40">
        <f>+G12*(1+$E$9)</f>
        <v>2.1</v>
      </c>
      <c r="I12" s="40">
        <f>+H12*(1+$E$9)</f>
        <v>2.2050000000000001</v>
      </c>
      <c r="J12" s="40">
        <f>+I12*(1+$E$9)</f>
        <v>2.3152500000000003</v>
      </c>
      <c r="K12" s="40">
        <f>+J12*(1+$E$9)</f>
        <v>2.4310125000000005</v>
      </c>
      <c r="L12" s="40">
        <f>+K12*(1+$E$9)</f>
        <v>2.5525631250000007</v>
      </c>
    </row>
    <row r="13" spans="1:13" s="15" customFormat="1" x14ac:dyDescent="0.3">
      <c r="A13" s="13"/>
      <c r="B13" s="12" t="s">
        <v>17</v>
      </c>
      <c r="C13" s="25"/>
      <c r="D13" s="25"/>
      <c r="E13" s="25"/>
      <c r="F13" s="21"/>
      <c r="G13" s="41">
        <f>+$F$7</f>
        <v>0.06</v>
      </c>
      <c r="H13" s="41">
        <f>+$F$7</f>
        <v>0.06</v>
      </c>
      <c r="I13" s="41">
        <f>+H13</f>
        <v>0.06</v>
      </c>
      <c r="J13" s="41">
        <f t="shared" ref="J13:L13" si="0">+I13</f>
        <v>0.06</v>
      </c>
      <c r="K13" s="41">
        <f t="shared" si="0"/>
        <v>0.06</v>
      </c>
      <c r="L13" s="41">
        <f t="shared" si="0"/>
        <v>0.06</v>
      </c>
    </row>
    <row r="14" spans="1:13" s="15" customFormat="1" x14ac:dyDescent="0.3">
      <c r="A14" s="13"/>
      <c r="B14" s="58" t="s">
        <v>9</v>
      </c>
      <c r="C14" s="59"/>
      <c r="D14" s="59"/>
      <c r="E14" s="59"/>
      <c r="F14" s="60"/>
      <c r="G14" s="61">
        <f>+G12/(1+G13)^G11</f>
        <v>2</v>
      </c>
      <c r="H14" s="61">
        <f>+H12/(1+H13)^H11</f>
        <v>1.9811320754716981</v>
      </c>
      <c r="I14" s="61">
        <f>+I12/(1+I13)^I11</f>
        <v>1.9624421502313989</v>
      </c>
      <c r="J14" s="61">
        <f>+J12/(1+J13)^J11</f>
        <v>1.9439285450405366</v>
      </c>
      <c r="K14" s="61">
        <f>+K12/(1+K13)^K11</f>
        <v>1.9255895965024183</v>
      </c>
      <c r="L14" s="61">
        <f>+L12/(1+L13)^L11</f>
        <v>1.9074236569127729</v>
      </c>
    </row>
    <row r="15" spans="1:13" s="15" customFormat="1" x14ac:dyDescent="0.3">
      <c r="A15" s="13"/>
      <c r="B15" s="44"/>
      <c r="C15" s="55"/>
      <c r="D15" s="55"/>
      <c r="E15" s="55"/>
      <c r="F15" s="56"/>
      <c r="G15" s="57"/>
      <c r="H15" s="57"/>
      <c r="I15" s="57"/>
      <c r="J15" s="57"/>
      <c r="K15" s="57"/>
      <c r="L15" s="57"/>
    </row>
    <row r="16" spans="1:13" x14ac:dyDescent="0.3">
      <c r="B16" s="64" t="s">
        <v>4</v>
      </c>
    </row>
    <row r="17" spans="2:6" x14ac:dyDescent="0.3">
      <c r="B17" s="45" t="s">
        <v>19</v>
      </c>
      <c r="F17" s="51">
        <f>+SUM(H14:L14)</f>
        <v>9.720516024158826</v>
      </c>
    </row>
    <row r="18" spans="2:6" x14ac:dyDescent="0.3">
      <c r="B18" s="45" t="s">
        <v>16</v>
      </c>
      <c r="F18" s="51">
        <f>+L12*(1+F9)</f>
        <v>2.6291400187500007</v>
      </c>
    </row>
    <row r="19" spans="2:6" x14ac:dyDescent="0.3">
      <c r="B19" s="45" t="s">
        <v>20</v>
      </c>
      <c r="F19" s="51">
        <f>+F18/(F7-F9)</f>
        <v>87.638000625000032</v>
      </c>
    </row>
    <row r="20" spans="2:6" x14ac:dyDescent="0.3">
      <c r="B20" s="45" t="s">
        <v>21</v>
      </c>
      <c r="F20" s="51">
        <f>+F19/(1+F7)^L11</f>
        <v>65.488212220671869</v>
      </c>
    </row>
    <row r="21" spans="2:6" x14ac:dyDescent="0.3">
      <c r="B21" s="62" t="s">
        <v>3</v>
      </c>
      <c r="C21" s="52"/>
      <c r="D21" s="52"/>
      <c r="E21" s="52"/>
      <c r="F21" s="54">
        <f>+SUM(F17,F20)</f>
        <v>75.208728244830695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Dividend Discount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2021-11-05T02:24:55Z</dcterms:modified>
</cp:coreProperties>
</file>