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8220" windowHeight="9660" activeTab="0"/>
  </bookViews>
  <sheets>
    <sheet name="IFS Exercise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<sst xmlns="http://schemas.openxmlformats.org/spreadsheetml/2006/main" count="75" uniqueCount="69">
  <si>
    <t>Balance Sheet</t>
  </si>
  <si>
    <t>ASSETS</t>
  </si>
  <si>
    <t>Cash and equivalents</t>
  </si>
  <si>
    <t>Accounts Receivable</t>
  </si>
  <si>
    <t>Inventories</t>
  </si>
  <si>
    <t>Total Current Assets</t>
  </si>
  <si>
    <t>PP&amp;E</t>
  </si>
  <si>
    <t>Goodwill &amp; Intangibles</t>
  </si>
  <si>
    <t>Deferred Taxes</t>
  </si>
  <si>
    <t>Other Long Term Assets</t>
  </si>
  <si>
    <t>Total Assets</t>
  </si>
  <si>
    <t>LIABILITIES</t>
  </si>
  <si>
    <t>Accounts payable</t>
  </si>
  <si>
    <t>Notes payable</t>
  </si>
  <si>
    <t>Current Liabilities</t>
  </si>
  <si>
    <t>Long-term debt</t>
  </si>
  <si>
    <t>Deferred taxes</t>
  </si>
  <si>
    <t>Total Liabilities</t>
  </si>
  <si>
    <t>Shareholder's equity</t>
  </si>
  <si>
    <t>Preferred Stock</t>
  </si>
  <si>
    <t>Common Stock par value</t>
  </si>
  <si>
    <t>Additional paid-in-capital</t>
  </si>
  <si>
    <t>Treasury Stock</t>
  </si>
  <si>
    <t>Retained Earnings</t>
  </si>
  <si>
    <t>Total liabilities and SE</t>
  </si>
  <si>
    <t>Income Statement</t>
  </si>
  <si>
    <t>Net Revenues</t>
  </si>
  <si>
    <t>Cost of Goods Sold (COGS)</t>
  </si>
  <si>
    <t>Selling, general, &amp; Administrative</t>
  </si>
  <si>
    <t>Research and development</t>
  </si>
  <si>
    <t>Depreciation and amortization</t>
  </si>
  <si>
    <t>Other operating expenses</t>
  </si>
  <si>
    <t>Net Interest expense</t>
  </si>
  <si>
    <t>Pretax income</t>
  </si>
  <si>
    <t>Income tax expense (35%)</t>
  </si>
  <si>
    <t>Net income</t>
  </si>
  <si>
    <t>Dividends</t>
  </si>
  <si>
    <t>Changes in working capital</t>
  </si>
  <si>
    <t>Cash from operations</t>
  </si>
  <si>
    <t>Capital expenditures</t>
  </si>
  <si>
    <t>Increase in bank loan</t>
  </si>
  <si>
    <t>Increase in long term debt</t>
  </si>
  <si>
    <t>Increase in preferred stock</t>
  </si>
  <si>
    <t>Increase in common stock</t>
  </si>
  <si>
    <t>Increase in Treasury stock</t>
  </si>
  <si>
    <t>Total change in cash</t>
  </si>
  <si>
    <t>Cash Flow Statement</t>
  </si>
  <si>
    <t>Net Income</t>
  </si>
  <si>
    <t>Cash from investing</t>
  </si>
  <si>
    <t>Cash from financing</t>
  </si>
  <si>
    <r>
      <t>Depreciation &amp; Amortization</t>
    </r>
    <r>
      <rPr>
        <vertAlign val="superscript"/>
        <sz val="10"/>
        <rFont val="Calibri"/>
        <family val="2"/>
      </rPr>
      <t>1</t>
    </r>
  </si>
  <si>
    <r>
      <t>Dividends</t>
    </r>
    <r>
      <rPr>
        <vertAlign val="superscript"/>
        <sz val="10"/>
        <rFont val="Calibri"/>
        <family val="2"/>
      </rPr>
      <t>2</t>
    </r>
  </si>
  <si>
    <r>
      <t>2</t>
    </r>
    <r>
      <rPr>
        <sz val="10"/>
        <rFont val="Calibri"/>
        <family val="2"/>
      </rPr>
      <t xml:space="preserve"> Assume all dividends were cash dividends</t>
    </r>
  </si>
  <si>
    <t>1/1/13-12/31/13</t>
  </si>
  <si>
    <t>Beginning cash balance (12/2012)</t>
  </si>
  <si>
    <t>Ending cash balance (12/2013)</t>
  </si>
  <si>
    <t>Increases in all other long-term assets</t>
  </si>
  <si>
    <t>Increase in APIC</t>
  </si>
  <si>
    <t>?</t>
  </si>
  <si>
    <t>PP&amp;E (BOP)</t>
  </si>
  <si>
    <t>PPE (EOP)</t>
  </si>
  <si>
    <t>Amortization</t>
  </si>
  <si>
    <t>Less: Depreciation</t>
  </si>
  <si>
    <t>Plus: Capx</t>
  </si>
  <si>
    <t>Current portion of LTD</t>
  </si>
  <si>
    <t>Intangibles and GW (BOP)</t>
  </si>
  <si>
    <t>New purchases</t>
  </si>
  <si>
    <t>Intangibles and GW (EOP)</t>
  </si>
  <si>
    <r>
      <t>1</t>
    </r>
    <r>
      <rPr>
        <sz val="10"/>
        <rFont val="Calibri"/>
        <family val="2"/>
      </rPr>
      <t xml:space="preserve"> Amortization expense equals $5m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</si>
</sst>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[$-409]dddd\,\ mmmm\ dd\,\ yyyy"/>
    <numFmt numFmtId="166" formatCode="mm/dd/yy;@"/>
  </numFmts>
  <fonts count="4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9" fontId="18" fillId="0" borderId="0" xfId="0" applyNumberFormat="1" applyFont="1" applyAlignment="1">
      <alignment/>
    </xf>
    <xf numFmtId="39" fontId="18" fillId="0" borderId="0" xfId="0" applyNumberFormat="1" applyFont="1" applyAlignment="1">
      <alignment horizontal="right"/>
    </xf>
    <xf numFmtId="39" fontId="19" fillId="0" borderId="10" xfId="0" applyNumberFormat="1" applyFont="1" applyBorder="1" applyAlignment="1">
      <alignment/>
    </xf>
    <xf numFmtId="39" fontId="18" fillId="0" borderId="10" xfId="0" applyNumberFormat="1" applyFont="1" applyBorder="1" applyAlignment="1">
      <alignment/>
    </xf>
    <xf numFmtId="39" fontId="19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8" fillId="0" borderId="0" xfId="0" applyNumberFormat="1" applyFont="1" applyBorder="1" applyAlignment="1">
      <alignment/>
    </xf>
    <xf numFmtId="39" fontId="18" fillId="0" borderId="12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39" fontId="18" fillId="0" borderId="10" xfId="0" applyNumberFormat="1" applyFont="1" applyBorder="1" applyAlignment="1">
      <alignment horizontal="right"/>
    </xf>
    <xf numFmtId="39" fontId="19" fillId="0" borderId="0" xfId="0" applyNumberFormat="1" applyFont="1" applyAlignment="1">
      <alignment horizontal="right"/>
    </xf>
    <xf numFmtId="39" fontId="18" fillId="0" borderId="0" xfId="0" applyNumberFormat="1" applyFont="1" applyBorder="1" applyAlignment="1">
      <alignment horizontal="right"/>
    </xf>
    <xf numFmtId="39" fontId="18" fillId="0" borderId="13" xfId="0" applyNumberFormat="1" applyFont="1" applyBorder="1" applyAlignment="1">
      <alignment/>
    </xf>
    <xf numFmtId="39" fontId="20" fillId="0" borderId="0" xfId="0" applyNumberFormat="1" applyFont="1" applyAlignment="1">
      <alignment/>
    </xf>
    <xf numFmtId="39" fontId="18" fillId="0" borderId="0" xfId="0" applyNumberFormat="1" applyFont="1" applyAlignment="1">
      <alignment horizontal="left" indent="1"/>
    </xf>
    <xf numFmtId="39" fontId="45" fillId="0" borderId="0" xfId="0" applyNumberFormat="1" applyFont="1" applyAlignment="1">
      <alignment/>
    </xf>
    <xf numFmtId="39" fontId="46" fillId="0" borderId="0" xfId="0" applyNumberFormat="1" applyFont="1" applyAlignment="1">
      <alignment/>
    </xf>
    <xf numFmtId="39" fontId="47" fillId="0" borderId="0" xfId="0" applyNumberFormat="1" applyFont="1" applyAlignment="1">
      <alignment/>
    </xf>
    <xf numFmtId="39" fontId="45" fillId="0" borderId="0" xfId="0" applyNumberFormat="1" applyFont="1" applyAlignment="1">
      <alignment horizontal="right"/>
    </xf>
    <xf numFmtId="39" fontId="45" fillId="0" borderId="0" xfId="0" applyNumberFormat="1" applyFont="1" applyBorder="1" applyAlignment="1">
      <alignment horizontal="right"/>
    </xf>
    <xf numFmtId="39" fontId="47" fillId="0" borderId="0" xfId="0" applyNumberFormat="1" applyFont="1" applyAlignment="1">
      <alignment horizontal="right"/>
    </xf>
    <xf numFmtId="39" fontId="46" fillId="0" borderId="0" xfId="0" applyNumberFormat="1" applyFont="1" applyAlignment="1">
      <alignment horizontal="right"/>
    </xf>
    <xf numFmtId="39" fontId="45" fillId="0" borderId="1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K71"/>
  <sheetViews>
    <sheetView tabSelected="1" zoomScale="115" zoomScaleNormal="115" zoomScalePageLayoutView="0" workbookViewId="0" topLeftCell="A1">
      <selection activeCell="G17" sqref="G17"/>
    </sheetView>
  </sheetViews>
  <sheetFormatPr defaultColWidth="9.140625" defaultRowHeight="12.75"/>
  <cols>
    <col min="1" max="1" width="2.421875" style="1" customWidth="1"/>
    <col min="2" max="2" width="22.00390625" style="1" bestFit="1" customWidth="1"/>
    <col min="3" max="3" width="14.28125" style="1" bestFit="1" customWidth="1"/>
    <col min="4" max="4" width="11.8515625" style="1" bestFit="1" customWidth="1"/>
    <col min="5" max="5" width="1.7109375" style="1" customWidth="1"/>
    <col min="6" max="6" width="27.140625" style="1" customWidth="1"/>
    <col min="7" max="7" width="19.00390625" style="2" customWidth="1"/>
    <col min="8" max="8" width="1.57421875" style="1" customWidth="1"/>
    <col min="9" max="9" width="31.8515625" style="1" bestFit="1" customWidth="1"/>
    <col min="10" max="10" width="16.421875" style="1" customWidth="1"/>
    <col min="11" max="16384" width="9.140625" style="1" customWidth="1"/>
  </cols>
  <sheetData>
    <row r="2" spans="2:10" ht="13.5" thickBot="1">
      <c r="B2" s="3" t="s">
        <v>0</v>
      </c>
      <c r="C2" s="4"/>
      <c r="D2" s="4"/>
      <c r="F2" s="3" t="s">
        <v>25</v>
      </c>
      <c r="G2" s="11" t="s">
        <v>53</v>
      </c>
      <c r="I2" s="3" t="s">
        <v>46</v>
      </c>
      <c r="J2" s="11" t="s">
        <v>53</v>
      </c>
    </row>
    <row r="3" spans="2:11" ht="12.75">
      <c r="B3" s="5"/>
      <c r="C3" s="6">
        <v>41274</v>
      </c>
      <c r="D3" s="6">
        <v>41639</v>
      </c>
      <c r="F3" s="7"/>
      <c r="J3" s="8"/>
      <c r="K3" s="8"/>
    </row>
    <row r="4" spans="2:11" ht="12.75">
      <c r="B4" s="7" t="s">
        <v>1</v>
      </c>
      <c r="F4" s="1" t="s">
        <v>26</v>
      </c>
      <c r="G4" s="20">
        <v>1340.3</v>
      </c>
      <c r="I4" s="1" t="s">
        <v>47</v>
      </c>
      <c r="J4" s="19">
        <f>G13</f>
        <v>422.69500000000005</v>
      </c>
      <c r="K4" s="7"/>
    </row>
    <row r="5" spans="2:10" ht="12.75">
      <c r="B5" s="1" t="s">
        <v>2</v>
      </c>
      <c r="C5" s="17">
        <v>34.6</v>
      </c>
      <c r="D5" s="9"/>
      <c r="F5" s="1" t="s">
        <v>27</v>
      </c>
      <c r="G5" s="20">
        <v>432.4</v>
      </c>
      <c r="I5" s="1" t="s">
        <v>30</v>
      </c>
      <c r="J5" s="9"/>
    </row>
    <row r="6" spans="2:9" ht="12.75">
      <c r="B6" s="1" t="s">
        <v>3</v>
      </c>
      <c r="C6" s="17">
        <v>74.8</v>
      </c>
      <c r="D6" s="17">
        <v>82.4</v>
      </c>
      <c r="F6" s="1" t="s">
        <v>28</v>
      </c>
      <c r="G6" s="20">
        <v>123.4</v>
      </c>
      <c r="I6" s="1" t="s">
        <v>37</v>
      </c>
    </row>
    <row r="7" spans="2:10" ht="12.75">
      <c r="B7" s="1" t="s">
        <v>4</v>
      </c>
      <c r="C7" s="17">
        <v>132.6</v>
      </c>
      <c r="D7" s="17">
        <v>145.7</v>
      </c>
      <c r="F7" s="1" t="s">
        <v>29</v>
      </c>
      <c r="G7" s="20">
        <v>56.3</v>
      </c>
      <c r="I7" s="16" t="s">
        <v>3</v>
      </c>
      <c r="J7" s="9"/>
    </row>
    <row r="8" spans="2:11" ht="15">
      <c r="B8" s="7" t="s">
        <v>5</v>
      </c>
      <c r="C8" s="18">
        <f>SUM(C5:C7)</f>
        <v>242</v>
      </c>
      <c r="D8" s="10"/>
      <c r="F8" s="1" t="s">
        <v>50</v>
      </c>
      <c r="G8" s="20">
        <v>20</v>
      </c>
      <c r="I8" s="16" t="s">
        <v>4</v>
      </c>
      <c r="J8" s="9"/>
      <c r="K8" s="7"/>
    </row>
    <row r="9" spans="6:11" ht="12.75">
      <c r="F9" s="1" t="s">
        <v>31</v>
      </c>
      <c r="G9" s="20">
        <v>12.3</v>
      </c>
      <c r="I9" s="16" t="s">
        <v>12</v>
      </c>
      <c r="J9" s="9"/>
      <c r="K9" s="7"/>
    </row>
    <row r="10" spans="2:10" ht="12.75">
      <c r="B10" s="1" t="s">
        <v>6</v>
      </c>
      <c r="C10" s="17">
        <v>212.7</v>
      </c>
      <c r="D10" s="17">
        <v>259.3</v>
      </c>
      <c r="F10" s="8" t="s">
        <v>32</v>
      </c>
      <c r="G10" s="21">
        <v>45.6</v>
      </c>
      <c r="I10" s="1" t="s">
        <v>16</v>
      </c>
      <c r="J10" s="9"/>
    </row>
    <row r="11" spans="2:10" ht="12.75">
      <c r="B11" s="1" t="s">
        <v>7</v>
      </c>
      <c r="C11" s="17">
        <v>34.2</v>
      </c>
      <c r="D11" s="17">
        <v>42.5</v>
      </c>
      <c r="F11" s="1" t="s">
        <v>33</v>
      </c>
      <c r="G11" s="22">
        <f>G4-G5-G6-G7-G8-G9-G10</f>
        <v>650.3000000000001</v>
      </c>
      <c r="I11" s="7" t="s">
        <v>38</v>
      </c>
      <c r="J11" s="10"/>
    </row>
    <row r="12" spans="2:7" ht="12.75">
      <c r="B12" s="1" t="s">
        <v>8</v>
      </c>
      <c r="C12" s="17">
        <v>12.6</v>
      </c>
      <c r="D12" s="17">
        <v>34.6</v>
      </c>
      <c r="F12" s="1" t="s">
        <v>34</v>
      </c>
      <c r="G12" s="20">
        <f>G11*0.35</f>
        <v>227.60500000000002</v>
      </c>
    </row>
    <row r="13" spans="2:10" ht="12.75">
      <c r="B13" s="1" t="s">
        <v>9</v>
      </c>
      <c r="C13" s="17">
        <v>123.9</v>
      </c>
      <c r="D13" s="17">
        <v>145.3</v>
      </c>
      <c r="F13" s="7" t="s">
        <v>35</v>
      </c>
      <c r="G13" s="23">
        <f>G11-G12</f>
        <v>422.69500000000005</v>
      </c>
      <c r="I13" s="1" t="s">
        <v>39</v>
      </c>
      <c r="J13" s="9"/>
    </row>
    <row r="14" spans="2:10" ht="15">
      <c r="B14" s="7" t="s">
        <v>10</v>
      </c>
      <c r="C14" s="18">
        <f>SUM(C10:C13)+C7+C6+C5</f>
        <v>625.4</v>
      </c>
      <c r="D14" s="18">
        <f>SUM(D10:D13)+D7+D6+D5</f>
        <v>709.8000000000001</v>
      </c>
      <c r="F14" s="14" t="s">
        <v>51</v>
      </c>
      <c r="G14" s="24">
        <v>31.4</v>
      </c>
      <c r="I14" s="1" t="s">
        <v>56</v>
      </c>
      <c r="J14" s="9"/>
    </row>
    <row r="15" spans="6:10" ht="15">
      <c r="F15" s="15" t="s">
        <v>68</v>
      </c>
      <c r="I15" s="7" t="s">
        <v>48</v>
      </c>
      <c r="J15" s="10"/>
    </row>
    <row r="16" spans="2:6" ht="15">
      <c r="B16" s="7" t="s">
        <v>11</v>
      </c>
      <c r="F16" s="15" t="s">
        <v>52</v>
      </c>
    </row>
    <row r="17" spans="2:11" ht="12.75">
      <c r="B17" s="1" t="s">
        <v>12</v>
      </c>
      <c r="C17" s="17">
        <v>120.5</v>
      </c>
      <c r="D17" s="17">
        <v>130.5</v>
      </c>
      <c r="I17" s="1" t="s">
        <v>40</v>
      </c>
      <c r="J17" s="9"/>
      <c r="K17" s="7"/>
    </row>
    <row r="18" spans="2:11" ht="12.75">
      <c r="B18" s="1" t="s">
        <v>13</v>
      </c>
      <c r="C18" s="17">
        <v>23.5</v>
      </c>
      <c r="D18" s="17">
        <v>34.2</v>
      </c>
      <c r="I18" s="1" t="s">
        <v>41</v>
      </c>
      <c r="J18" s="9"/>
      <c r="K18" s="7"/>
    </row>
    <row r="19" spans="2:11" ht="12.75">
      <c r="B19" s="1" t="s">
        <v>64</v>
      </c>
      <c r="C19" s="17">
        <v>49.6</v>
      </c>
      <c r="D19" s="17">
        <v>68.4</v>
      </c>
      <c r="I19" s="1" t="s">
        <v>42</v>
      </c>
      <c r="J19" s="9"/>
      <c r="K19" s="7"/>
    </row>
    <row r="20" spans="2:11" ht="12.75">
      <c r="B20" s="7" t="s">
        <v>14</v>
      </c>
      <c r="C20" s="18">
        <f>SUM(C17:C19)</f>
        <v>193.6</v>
      </c>
      <c r="D20" s="18">
        <f>SUM(D17:D19)</f>
        <v>233.1</v>
      </c>
      <c r="I20" s="1" t="s">
        <v>43</v>
      </c>
      <c r="J20" s="9"/>
      <c r="K20" s="7"/>
    </row>
    <row r="21" spans="9:11" ht="12.75">
      <c r="I21" s="1" t="s">
        <v>57</v>
      </c>
      <c r="J21" s="9"/>
      <c r="K21" s="7"/>
    </row>
    <row r="22" spans="2:10" s="7" customFormat="1" ht="12.75">
      <c r="B22" s="1" t="s">
        <v>15</v>
      </c>
      <c r="C22" s="17">
        <v>214</v>
      </c>
      <c r="D22" s="17">
        <v>214</v>
      </c>
      <c r="I22" s="1" t="s">
        <v>44</v>
      </c>
      <c r="J22" s="9"/>
    </row>
    <row r="23" spans="2:10" ht="12.75">
      <c r="B23" s="1" t="s">
        <v>16</v>
      </c>
      <c r="C23" s="17">
        <v>43.5</v>
      </c>
      <c r="D23" s="17">
        <v>52.3</v>
      </c>
      <c r="I23" s="1" t="s">
        <v>36</v>
      </c>
      <c r="J23" s="9"/>
    </row>
    <row r="24" spans="2:10" ht="12.75">
      <c r="B24" s="7" t="s">
        <v>17</v>
      </c>
      <c r="C24" s="18">
        <f>C20+SUM(C22:C23)</f>
        <v>451.1</v>
      </c>
      <c r="D24" s="18">
        <f>D20+SUM(D22:D23)</f>
        <v>499.4</v>
      </c>
      <c r="I24" s="7" t="s">
        <v>49</v>
      </c>
      <c r="J24" s="10"/>
    </row>
    <row r="25" spans="9:10" ht="12.75">
      <c r="I25" s="7"/>
      <c r="J25" s="7"/>
    </row>
    <row r="26" spans="2:10" ht="12.75">
      <c r="B26" s="7" t="s">
        <v>18</v>
      </c>
      <c r="I26" s="7" t="s">
        <v>54</v>
      </c>
      <c r="J26" s="9"/>
    </row>
    <row r="27" spans="2:10" ht="12.75">
      <c r="B27" s="1" t="s">
        <v>19</v>
      </c>
      <c r="C27" s="17">
        <v>12.4</v>
      </c>
      <c r="D27" s="17">
        <v>13.5</v>
      </c>
      <c r="I27" s="7" t="s">
        <v>45</v>
      </c>
      <c r="J27" s="10"/>
    </row>
    <row r="28" spans="2:10" ht="12.75">
      <c r="B28" s="1" t="s">
        <v>20</v>
      </c>
      <c r="C28" s="17">
        <v>5.6</v>
      </c>
      <c r="D28" s="17">
        <v>7.4</v>
      </c>
      <c r="I28" s="7" t="s">
        <v>55</v>
      </c>
      <c r="J28" s="10"/>
    </row>
    <row r="29" spans="2:4" ht="12.75">
      <c r="B29" s="1" t="s">
        <v>21</v>
      </c>
      <c r="C29" s="17">
        <v>146.4</v>
      </c>
      <c r="D29" s="17">
        <v>163.5</v>
      </c>
    </row>
    <row r="30" spans="2:4" ht="12.75">
      <c r="B30" s="1" t="s">
        <v>22</v>
      </c>
      <c r="C30" s="17">
        <v>-112.3</v>
      </c>
      <c r="D30" s="17">
        <v>-123.2</v>
      </c>
    </row>
    <row r="31" spans="2:4" ht="12.75">
      <c r="B31" s="1" t="s">
        <v>23</v>
      </c>
      <c r="C31" s="19">
        <f>C14-C24-C27-C28-C29-C30</f>
        <v>122.19999999999995</v>
      </c>
      <c r="D31" s="9">
        <f>C31+J4-G14</f>
        <v>513.495</v>
      </c>
    </row>
    <row r="32" spans="2:4" ht="12.75">
      <c r="B32" s="7" t="s">
        <v>24</v>
      </c>
      <c r="C32" s="18">
        <f>C24+SUM(C27:C31)</f>
        <v>625.4</v>
      </c>
      <c r="D32" s="18">
        <f>D24+SUM(D27:D31)</f>
        <v>1074.095</v>
      </c>
    </row>
    <row r="33" spans="2:4" ht="12.75">
      <c r="B33" s="7"/>
      <c r="C33" s="7"/>
      <c r="D33" s="7"/>
    </row>
    <row r="34" spans="2:10" s="7" customFormat="1" ht="12.75">
      <c r="B34" s="1" t="s">
        <v>59</v>
      </c>
      <c r="C34" s="2">
        <f>C10</f>
        <v>212.7</v>
      </c>
      <c r="D34" s="1"/>
      <c r="I34" s="1"/>
      <c r="J34" s="1"/>
    </row>
    <row r="35" spans="2:4" s="7" customFormat="1" ht="12.75">
      <c r="B35" s="1" t="s">
        <v>62</v>
      </c>
      <c r="C35" s="2">
        <v>-15</v>
      </c>
      <c r="D35" s="1"/>
    </row>
    <row r="36" spans="2:3" ht="12.75">
      <c r="B36" s="1" t="s">
        <v>63</v>
      </c>
      <c r="C36" s="2" t="s">
        <v>58</v>
      </c>
    </row>
    <row r="37" spans="2:3" ht="12.75">
      <c r="B37" s="1" t="s">
        <v>60</v>
      </c>
      <c r="C37" s="2">
        <f>D10</f>
        <v>259.3</v>
      </c>
    </row>
    <row r="38" ht="12.75">
      <c r="C38" s="2"/>
    </row>
    <row r="39" spans="2:3" ht="12.75">
      <c r="B39" s="1" t="s">
        <v>65</v>
      </c>
      <c r="C39" s="2">
        <f>C11</f>
        <v>34.2</v>
      </c>
    </row>
    <row r="40" spans="2:3" ht="12.75">
      <c r="B40" s="1" t="s">
        <v>61</v>
      </c>
      <c r="C40" s="2">
        <v>5</v>
      </c>
    </row>
    <row r="41" spans="2:3" ht="12.75">
      <c r="B41" s="1" t="s">
        <v>66</v>
      </c>
      <c r="C41" s="2" t="s">
        <v>58</v>
      </c>
    </row>
    <row r="42" spans="2:3" ht="12.75">
      <c r="B42" s="1" t="s">
        <v>67</v>
      </c>
      <c r="C42" s="2">
        <f>D11</f>
        <v>42.5</v>
      </c>
    </row>
    <row r="48" ht="12.75">
      <c r="D48" s="8"/>
    </row>
    <row r="49" spans="3:4" ht="12.75">
      <c r="C49" s="2"/>
      <c r="D49" s="8"/>
    </row>
    <row r="50" spans="6:10" s="8" customFormat="1" ht="12.75">
      <c r="F50" s="1"/>
      <c r="G50" s="2"/>
      <c r="J50" s="1"/>
    </row>
    <row r="51" spans="4:7" s="8" customFormat="1" ht="12.75">
      <c r="D51" s="1"/>
      <c r="F51" s="1"/>
      <c r="G51" s="2"/>
    </row>
    <row r="52" spans="4:7" s="8" customFormat="1" ht="12.75">
      <c r="D52" s="1"/>
      <c r="G52" s="13"/>
    </row>
    <row r="53" spans="6:10" ht="12.75">
      <c r="F53" s="8"/>
      <c r="G53" s="13"/>
      <c r="J53" s="8"/>
    </row>
    <row r="54" spans="6:7" ht="12.75">
      <c r="F54" s="8"/>
      <c r="G54" s="13"/>
    </row>
    <row r="67" ht="12.75">
      <c r="D67" s="7"/>
    </row>
    <row r="69" spans="4:10" s="7" customFormat="1" ht="12.75">
      <c r="D69" s="1"/>
      <c r="F69" s="1"/>
      <c r="G69" s="2"/>
      <c r="J69" s="1"/>
    </row>
    <row r="70" ht="12.75">
      <c r="J70" s="7"/>
    </row>
    <row r="71" spans="6:7" ht="12.75">
      <c r="F71" s="7"/>
      <c r="G71" s="12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2"/>
  <headerFooter alignWithMargins="0">
    <oddHeader>&amp;L&amp;G&amp;C
Integrated Financial Statement Exercise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 Street Prep, LLC</dc:creator>
  <cp:keywords/>
  <dc:description/>
  <cp:lastModifiedBy>Wall Street Prep</cp:lastModifiedBy>
  <cp:lastPrinted>2006-10-26T15:56:58Z</cp:lastPrinted>
  <dcterms:created xsi:type="dcterms:W3CDTF">2005-02-09T20:35:40Z</dcterms:created>
  <dcterms:modified xsi:type="dcterms:W3CDTF">2012-12-21T20:39:29Z</dcterms:modified>
  <cp:category/>
  <cp:version/>
  <cp:contentType/>
  <cp:contentStatus/>
</cp:coreProperties>
</file>